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80" yWindow="285" windowWidth="15480" windowHeight="9675" tabRatio="682"/>
  </bookViews>
  <sheets>
    <sheet name="BCTHTCR" sheetId="1" r:id="rId1"/>
    <sheet name="BCTNTDR" sheetId="2" r:id="rId2"/>
    <sheet name="BCLCTienTeGT" sheetId="5" r:id="rId3"/>
    <sheet name="BCTHBDVCSHR" sheetId="6" r:id="rId4"/>
    <sheet name="TM " sheetId="11" r:id="rId5"/>
    <sheet name="BCLCTienTeTT" sheetId="3" state="hidden" r:id="rId6"/>
    <sheet name="Sheet1" sheetId="12" state="hidden" r:id="rId7"/>
  </sheets>
  <externalReferences>
    <externalReference r:id="rId8"/>
  </externalReferences>
  <calcPr calcId="125725"/>
</workbook>
</file>

<file path=xl/calcChain.xml><?xml version="1.0" encoding="utf-8"?>
<calcChain xmlns="http://schemas.openxmlformats.org/spreadsheetml/2006/main">
  <c r="E123" i="5"/>
  <c r="E124"/>
  <c r="D124"/>
  <c r="D114"/>
  <c r="D113"/>
  <c r="D85"/>
  <c r="D52"/>
  <c r="D40"/>
  <c r="E86"/>
  <c r="E85"/>
  <c r="B135"/>
  <c r="D123"/>
  <c r="E115"/>
  <c r="E114" s="1"/>
  <c r="D115"/>
  <c r="E113"/>
  <c r="E88"/>
  <c r="E87" s="1"/>
  <c r="D88"/>
  <c r="D87"/>
  <c r="D86"/>
  <c r="D94" s="1"/>
  <c r="D93" s="1"/>
  <c r="D92" s="1"/>
  <c r="E72"/>
  <c r="D72"/>
  <c r="E52"/>
  <c r="E65" s="1"/>
  <c r="E40"/>
  <c r="D65"/>
  <c r="E30"/>
  <c r="D30"/>
  <c r="E12"/>
  <c r="D12"/>
  <c r="D59" i="2"/>
  <c r="D50"/>
  <c r="D64" s="1"/>
  <c r="D70" s="1"/>
  <c r="D48" i="1"/>
  <c r="D66"/>
  <c r="E48"/>
  <c r="E41"/>
  <c r="D41"/>
  <c r="D73"/>
  <c r="E115"/>
  <c r="D115"/>
  <c r="E75"/>
  <c r="D75"/>
  <c r="D74" s="1"/>
  <c r="D135" s="1"/>
  <c r="E59" i="2"/>
  <c r="D56"/>
  <c r="D44"/>
  <c r="D26"/>
  <c r="E44"/>
  <c r="E64"/>
  <c r="F64"/>
  <c r="G64"/>
  <c r="E63"/>
  <c r="F63"/>
  <c r="G63"/>
  <c r="D63"/>
  <c r="E183" i="1"/>
  <c r="D183"/>
  <c r="E134"/>
  <c r="D134"/>
  <c r="E74"/>
  <c r="E135" s="1"/>
  <c r="E73"/>
  <c r="E94" i="5" l="1"/>
  <c r="E93" s="1"/>
  <c r="E92" s="1"/>
  <c r="CA723" i="11" l="1"/>
  <c r="AN715"/>
  <c r="AN723"/>
  <c r="AN725" s="1"/>
  <c r="AN699"/>
  <c r="AN687"/>
  <c r="AT550"/>
  <c r="AT546"/>
  <c r="BU365" l="1"/>
  <c r="AT365"/>
  <c r="BU325"/>
  <c r="AT325"/>
  <c r="BS199"/>
  <c r="AO199"/>
  <c r="BO246" l="1"/>
  <c r="E25" i="2" l="1"/>
  <c r="D214" i="1" l="1"/>
  <c r="E185"/>
  <c r="CI446" i="11" l="1"/>
  <c r="BR446"/>
  <c r="AX446"/>
  <c r="BK725" l="1"/>
  <c r="CA735"/>
  <c r="CA725" l="1"/>
  <c r="CA750" l="1"/>
  <c r="CA749" s="1"/>
  <c r="CA759" s="1"/>
  <c r="BK759"/>
  <c r="BK749"/>
  <c r="AN749"/>
  <c r="AN759" s="1"/>
  <c r="BK735"/>
  <c r="AN735"/>
  <c r="BU559"/>
  <c r="AT559"/>
  <c r="BU552"/>
  <c r="AT552"/>
  <c r="CF254"/>
  <c r="AQ254"/>
  <c r="AA254"/>
  <c r="M254"/>
  <c r="CR247"/>
  <c r="CR246"/>
  <c r="CR254" s="1"/>
  <c r="BO247"/>
  <c r="BO248"/>
  <c r="CR248" s="1"/>
  <c r="E43" i="6"/>
  <c r="E50" i="2"/>
  <c r="E56"/>
  <c r="E26"/>
  <c r="E12" i="6"/>
  <c r="F12"/>
  <c r="G12"/>
  <c r="H12"/>
  <c r="I12"/>
  <c r="J12"/>
  <c r="K12"/>
  <c r="D12"/>
  <c r="G24"/>
  <c r="G27" s="1"/>
  <c r="I24"/>
  <c r="I27" s="1"/>
  <c r="D24"/>
  <c r="D27" s="1"/>
  <c r="E25"/>
  <c r="E24" s="1"/>
  <c r="E27" s="1"/>
  <c r="BO254" i="11" l="1"/>
  <c r="B90" i="2" l="1"/>
  <c r="G56"/>
  <c r="F56"/>
  <c r="G50"/>
  <c r="F50"/>
  <c r="G42"/>
  <c r="F28"/>
  <c r="F44" s="1"/>
  <c r="F26"/>
  <c r="G26"/>
  <c r="E42"/>
  <c r="D28"/>
  <c r="B204" i="1"/>
  <c r="E184"/>
  <c r="D97" i="2" l="1"/>
  <c r="H25" i="6"/>
  <c r="G44" i="2"/>
  <c r="G59" s="1"/>
  <c r="G70" s="1"/>
  <c r="G97" s="1"/>
  <c r="F59"/>
  <c r="F70" s="1"/>
  <c r="F97" s="1"/>
  <c r="E70"/>
  <c r="H24" i="6" l="1"/>
  <c r="H27" s="1"/>
  <c r="K25"/>
  <c r="K24" s="1"/>
  <c r="K27" s="1"/>
  <c r="N27" s="1"/>
  <c r="F25"/>
  <c r="E97" i="2"/>
  <c r="F24" i="6" l="1"/>
  <c r="F27" s="1"/>
  <c r="J25"/>
  <c r="J24" s="1"/>
  <c r="J27" s="1"/>
  <c r="D184" i="1"/>
  <c r="E192"/>
  <c r="E214" s="1"/>
  <c r="D192"/>
  <c r="E188"/>
  <c r="D188"/>
  <c r="E167"/>
  <c r="E174"/>
  <c r="D174"/>
  <c r="D172"/>
  <c r="D167" s="1"/>
  <c r="E148"/>
  <c r="D148"/>
  <c r="E130"/>
  <c r="E116" s="1"/>
  <c r="D130"/>
  <c r="D116" s="1"/>
  <c r="E66"/>
  <c r="E34"/>
  <c r="D34"/>
  <c r="D13"/>
  <c r="D12" s="1"/>
  <c r="E14"/>
  <c r="D14"/>
  <c r="D22"/>
  <c r="E24"/>
  <c r="E22" s="1"/>
  <c r="D24"/>
  <c r="E13" l="1"/>
  <c r="E12" s="1"/>
</calcChain>
</file>

<file path=xl/sharedStrings.xml><?xml version="1.0" encoding="utf-8"?>
<sst xmlns="http://schemas.openxmlformats.org/spreadsheetml/2006/main" count="2123" uniqueCount="1445">
  <si>
    <t>II. Tài sản cố định</t>
  </si>
  <si>
    <t>III. Bất động sản đầu tư</t>
  </si>
  <si>
    <t>V. Tài sản dài hạn khác</t>
  </si>
  <si>
    <t>I. Vốn chủ sở hữu</t>
  </si>
  <si>
    <t>1. Tài sản cố định thuê ngoài</t>
  </si>
  <si>
    <t>4. Nợ khó đòi đã xử lý</t>
  </si>
  <si>
    <t>1. Tài sản cố định hữu hình</t>
  </si>
  <si>
    <t>2. Tài sản cố định thuê tài chính</t>
  </si>
  <si>
    <t>3. Tài sản cố định vô hình</t>
  </si>
  <si>
    <t>- Nguyên giá</t>
  </si>
  <si>
    <t>1. Vốn đầu tư của chủ sở hữu</t>
  </si>
  <si>
    <t>Mã số</t>
  </si>
  <si>
    <t>100</t>
  </si>
  <si>
    <t>200</t>
  </si>
  <si>
    <t>300</t>
  </si>
  <si>
    <t>400</t>
  </si>
  <si>
    <t>Thuyết minh</t>
  </si>
  <si>
    <t>01</t>
  </si>
  <si>
    <t>01.1</t>
  </si>
  <si>
    <t>01.2</t>
  </si>
  <si>
    <t>01.3</t>
  </si>
  <si>
    <t>02</t>
  </si>
  <si>
    <t>10</t>
  </si>
  <si>
    <t>11</t>
  </si>
  <si>
    <t>20</t>
  </si>
  <si>
    <t>25</t>
  </si>
  <si>
    <t>30</t>
  </si>
  <si>
    <t>31</t>
  </si>
  <si>
    <t>32</t>
  </si>
  <si>
    <t>40</t>
  </si>
  <si>
    <t>50</t>
  </si>
  <si>
    <t>51</t>
  </si>
  <si>
    <t>52</t>
  </si>
  <si>
    <t>60</t>
  </si>
  <si>
    <t>70</t>
  </si>
  <si>
    <t>I. Lưu chuyển tiền từ hoạt động kinh doanh</t>
  </si>
  <si>
    <t>3. Tiền chi nộp Quỹ hỗ trợ thanh toán</t>
  </si>
  <si>
    <t>05</t>
  </si>
  <si>
    <t>06</t>
  </si>
  <si>
    <t>07</t>
  </si>
  <si>
    <t>08</t>
  </si>
  <si>
    <t>09</t>
  </si>
  <si>
    <t>12</t>
  </si>
  <si>
    <t>13</t>
  </si>
  <si>
    <t>14</t>
  </si>
  <si>
    <t>15</t>
  </si>
  <si>
    <t>Lưu chuyển tiền thuần từ hoạt động kinh doanh</t>
  </si>
  <si>
    <t>II. Lưu chuyển tiền từ hoạt động đầu tư</t>
  </si>
  <si>
    <t>21</t>
  </si>
  <si>
    <t>22</t>
  </si>
  <si>
    <t>23</t>
  </si>
  <si>
    <t>24</t>
  </si>
  <si>
    <t>26</t>
  </si>
  <si>
    <t>27</t>
  </si>
  <si>
    <t>Lưu chuyển tiền thuần từ hoạt động đầu tư</t>
  </si>
  <si>
    <t>III. Lưu chuyển tiền từ hoạt động tài chính</t>
  </si>
  <si>
    <t>1.Tiền thu từ phát hành cổ phiếu, nhận vốn góp của chủ sở hữu</t>
  </si>
  <si>
    <t>33</t>
  </si>
  <si>
    <t>34</t>
  </si>
  <si>
    <t>35</t>
  </si>
  <si>
    <t>6. Cổ tức, lợi nhuận đã trả cho chủ sở hữu</t>
  </si>
  <si>
    <t>36</t>
  </si>
  <si>
    <t>Lưu chuyển tiền thuần từ hoạt động tài chính</t>
  </si>
  <si>
    <t>Ảnh hưởng của thay đổi tỷ giá hối đoái quy đổi ngoại tệ</t>
  </si>
  <si>
    <t>61</t>
  </si>
  <si>
    <t>STT</t>
  </si>
  <si>
    <t>5. Tài sản ngắn hạn khác</t>
  </si>
  <si>
    <t>TÀI SẢN</t>
  </si>
  <si>
    <t>BÁO CÁO LƯU CHUYỂN TIỀN TỆ (Phương pháp trực tiếp)</t>
  </si>
  <si>
    <t>BÁO CÁO LƯU CHUYỂN TIỀN TỆ (Phương pháp gián tiếp)</t>
  </si>
  <si>
    <t>03</t>
  </si>
  <si>
    <t>04</t>
  </si>
  <si>
    <t>Số cuối quý này</t>
  </si>
  <si>
    <t>A- TÀI SẢN NGẮN HẠN(100 = 110 +130)</t>
  </si>
  <si>
    <t>I.Tài sản tài chính(110=111-&gt;129)</t>
  </si>
  <si>
    <t xml:space="preserve"> BÁO CÁO THU NHẬP TOÀN DIỆN RIÊNG</t>
  </si>
  <si>
    <t>I. DOANH THU HOẠT ĐỘNG</t>
  </si>
  <si>
    <t>1.1 Lãi từ các tài sản tài chính ghi nhận thông qua lãi/lỗ (FVTPL)</t>
  </si>
  <si>
    <t>a. Lãi bán các tài sản tài chính PVTPL</t>
  </si>
  <si>
    <t>b. Chênh lệch tăng đánh giá lại các TSTC thông qua lãi/lỗ</t>
  </si>
  <si>
    <t>c. Cổ tức, tiền lãi phát sinh từ tài sản tài chính PVTPL</t>
  </si>
  <si>
    <t>1.2 Lãi từ các khoản đầu tư nắm giữ đến ngày đáo hạn (HTM)</t>
  </si>
  <si>
    <t>1.3 Lãi từ các khoản cho vay và phải thu</t>
  </si>
  <si>
    <t>1.4 Lãi từ các tài sản tài chính sẵn sàng để bán (AFS)</t>
  </si>
  <si>
    <t>1.5 Lãi từ các công cụ phái sinh phòng ngừa rủi ro</t>
  </si>
  <si>
    <t>1.6 Doanh thu môi giới chứng khoán</t>
  </si>
  <si>
    <t>1.7 Doanh thu bảo lãnh, đại lý phát hành chứng khoán</t>
  </si>
  <si>
    <t>1.8 Doanh thu tư vấn</t>
  </si>
  <si>
    <t>1.9 Doanh thu hoạt động nhận ủy thác, đấu giá</t>
  </si>
  <si>
    <t>1.10 Doanh thu lưu ký chứng khoán</t>
  </si>
  <si>
    <t>1.11 Thu nhập hoạt động khác</t>
  </si>
  <si>
    <t>Cộng doanh thu hoạt động (20=01-&gt;11)</t>
  </si>
  <si>
    <t>II. CHI PHÍ HOẠT ĐỘNG</t>
  </si>
  <si>
    <t>2.1 Lỗ các tài sản tài chính ghi nhận thông qua lãi lỗ (FVTPL)</t>
  </si>
  <si>
    <t>a. Lỗ bán các tài sản tài chính</t>
  </si>
  <si>
    <t>21.1</t>
  </si>
  <si>
    <t>b. Chênh lệch giảm đánh giá lại các TSTC thông qua lãi/lỗ</t>
  </si>
  <si>
    <t>21.2</t>
  </si>
  <si>
    <t>c. Chi phí giao dịch mua các tài sản tài chính FVTPL</t>
  </si>
  <si>
    <t>21.3</t>
  </si>
  <si>
    <t>2.2 Lỗ các khoản đầu tư nắm giữ đến ngày đáo hạn (HTM)</t>
  </si>
  <si>
    <t>2.3 Chi phí lãi vay, lỗ từ các khoản cho vay và phải thu</t>
  </si>
  <si>
    <t>2.4 Lỗ bán các tài sản tài chính sẵn sàng để bán (AFS)</t>
  </si>
  <si>
    <t>2.5 Lỗ từ các tài sản tài chính phái sinh phòng ngừa rủi ro</t>
  </si>
  <si>
    <t>2.6 Chi phí hoạt động tự doanh</t>
  </si>
  <si>
    <t>2.7 Chi phí môi giới chứng khoán</t>
  </si>
  <si>
    <t>2.8 Chi phí hoạt động bảo lãnh, đại lý phát hành chứng khoán</t>
  </si>
  <si>
    <t>28</t>
  </si>
  <si>
    <t>2.9 Chi phí tư vấn</t>
  </si>
  <si>
    <t>29</t>
  </si>
  <si>
    <t>2.11 Chi phí lưu ký chứng khoán</t>
  </si>
  <si>
    <t>2.12 Chi phí khác</t>
  </si>
  <si>
    <t>Trong đó: Chi phí sửa lỗi giao dịch chứng khoán, lỗi khác</t>
  </si>
  <si>
    <t>Cộng chi phí hoạt động (40=21-&gt;33)</t>
  </si>
  <si>
    <t>3.1 Chênh lệch lãi tỷ giá hối đoái đã và chưa thực hiện</t>
  </si>
  <si>
    <t>41</t>
  </si>
  <si>
    <t>3.2 Doanh thu, dự thu cổ tức, lãi tiền gửi không cố định phát sinh trong kỳ</t>
  </si>
  <si>
    <t>42</t>
  </si>
  <si>
    <t>3.3 Lãi bán, thanh lý các khoản đầu tư vào công ty con, liên kết, liên doanh</t>
  </si>
  <si>
    <t>43</t>
  </si>
  <si>
    <t>3.4 Doanh thu khác về đầu tư</t>
  </si>
  <si>
    <t>44</t>
  </si>
  <si>
    <t>Cộng doanh thu hoạt động tài chính (50=41-&gt;44)</t>
  </si>
  <si>
    <t>III. DOANH THU HOẠT ĐỘNG TÀI CHÍNH</t>
  </si>
  <si>
    <t>IV. CHI PHÍ TÀI CHÍNH</t>
  </si>
  <si>
    <t>4.1 Chênh lệch lỗ tỷ giá hối đoái đã và chưa thực hiện</t>
  </si>
  <si>
    <t>4.2 Chi phí lãi vay</t>
  </si>
  <si>
    <t>4.3 Lỗ bán, thanh lý các khoản đầu tư vào công ty con, liên kết, liên doanh</t>
  </si>
  <si>
    <t>53</t>
  </si>
  <si>
    <t>4.4 Chi phí đầu tư khác</t>
  </si>
  <si>
    <t>54</t>
  </si>
  <si>
    <t>Cộng chi phí tài chính (60=51-&gt;54)</t>
  </si>
  <si>
    <t>V. CHI PHÍ BÁN HÀNG</t>
  </si>
  <si>
    <t>VI. CHI PHÍ QUẢN LÝ CÔNG TY CHỨNG KHOÁN</t>
  </si>
  <si>
    <t>62</t>
  </si>
  <si>
    <t>VII. KẾT QUẢ HOẠT ĐỘNG (70=20+50-40-60-61-62)</t>
  </si>
  <si>
    <t>VIII. THU NHẬP KHÁC VÀ CHI PHÍ KHÁC</t>
  </si>
  <si>
    <t>8.1 Thu nhập khác</t>
  </si>
  <si>
    <t>8.2 Chi phí khác</t>
  </si>
  <si>
    <t>71</t>
  </si>
  <si>
    <t>72</t>
  </si>
  <si>
    <t>Cộng kết quả hoạt động khác (80=71-72)</t>
  </si>
  <si>
    <t>80</t>
  </si>
  <si>
    <t>IX. TỔNG LỢI NHUẬN KẾ TOÁN TRƯỚC THUẾ (90=70+80)</t>
  </si>
  <si>
    <t>90</t>
  </si>
  <si>
    <t>9.1 Lợi nhuận đã thực hiện</t>
  </si>
  <si>
    <t>91</t>
  </si>
  <si>
    <t>9.2 Lợi nhuận chưa thực hiện</t>
  </si>
  <si>
    <t>92</t>
  </si>
  <si>
    <t>X. CHI PHÍ THUẾ TNDN</t>
  </si>
  <si>
    <t>XI. LỢI NHUẬN KẾ TOÁN SAU THUẾ TNDN (200=90-100)</t>
  </si>
  <si>
    <t>100.1</t>
  </si>
  <si>
    <t>100.2</t>
  </si>
  <si>
    <t>201</t>
  </si>
  <si>
    <t>202</t>
  </si>
  <si>
    <t>XII. THU NHẬP (LỖ) TOÀN DIỆN KHÁC SAU THUẾ TNDN</t>
  </si>
  <si>
    <t>12.1 Lãi/(Lỗ) từ đánh giá lại các khoản đầu tư giữ đến ngày đáo hạn</t>
  </si>
  <si>
    <t>301</t>
  </si>
  <si>
    <t>12.2 Lãi/(Lỗ) từ đánh giá lại các tài sản tài chính sẵn sàng để bán</t>
  </si>
  <si>
    <t>302</t>
  </si>
  <si>
    <t xml:space="preserve">12.3 Lãi/(Lỗ) toàn diện khác được chia từ hoạt động đầu tư vào công ty con, đầu tư liên doanh, liên kết </t>
  </si>
  <si>
    <t>303</t>
  </si>
  <si>
    <t>12.4 Lãi/(Lỗ) từ đánh giá lại các công cụ tài chính phái sinh</t>
  </si>
  <si>
    <t>304</t>
  </si>
  <si>
    <t xml:space="preserve">12.5 Lãi/(Lỗ) chênh lệch tỷ giá của hoạt động tại nước ngoài </t>
  </si>
  <si>
    <t>305</t>
  </si>
  <si>
    <t>12.6 Lãi/(Lỗ) từ các khoản đầu tư vào công ty con. Công ty liên kết, liên doanh chưa chia.</t>
  </si>
  <si>
    <t>306</t>
  </si>
  <si>
    <t xml:space="preserve">12.7 Lãi/(Lỗ) đánh giá công cụ phái sinh </t>
  </si>
  <si>
    <t>307</t>
  </si>
  <si>
    <t>12.8 Lãi/(Lỗ) đánh giá lại tài sản cố định theo mô hình giá trị hợp lý</t>
  </si>
  <si>
    <t>308</t>
  </si>
  <si>
    <t>Tổng thu nhập toàn diện</t>
  </si>
  <si>
    <t>Thu nhập toàn diện phân bổ cho chủ sở hữu</t>
  </si>
  <si>
    <t>401</t>
  </si>
  <si>
    <t>Thu nhập toàn diện phân bổ cho đối tượng khác (nếu có)</t>
  </si>
  <si>
    <t>402</t>
  </si>
  <si>
    <t>XIII.THU NHẬP THUẦN TRÊN CỔ PHIẾU PHỔ THÔNG</t>
  </si>
  <si>
    <t>500</t>
  </si>
  <si>
    <t>13.1 Lãi cơ bản trên cổ phiếu (Đồng/1 cổ phiếu)</t>
  </si>
  <si>
    <t>501</t>
  </si>
  <si>
    <t>13.2 Thu nhập pha loãng trên cổ phiếu (Đồng/1 cổ phiếu)</t>
  </si>
  <si>
    <t>502</t>
  </si>
  <si>
    <t>2.10 Chi phí hoạt động đấu giá, ủy thác</t>
  </si>
  <si>
    <t>10.1 Chi phí thuế TNDN hiện hành</t>
  </si>
  <si>
    <t>10.2 Chi phí thuế TNDN hoãn lại</t>
  </si>
  <si>
    <t>11.1 Lợi nhuận sau thuế phân bổ cho chủ sở hữu</t>
  </si>
  <si>
    <t>11.2 Lợi nhuận sau thuế trích các Quỹ (Quỹ dự trữ điều lệ, Quỹ dự phòng tài chính và rủi ro nghiệp vụ theo quy định của Điều lệ Công ty là …%)</t>
  </si>
  <si>
    <t>BÁO CÁO TÌNH HÌNH TÀI CHÍNH RIÊNG</t>
  </si>
  <si>
    <t>1. Tiền và các khoản tương đương tiền</t>
  </si>
  <si>
    <t>1.1 Tiền</t>
  </si>
  <si>
    <t>1.2 Các khoản tương đương tiền</t>
  </si>
  <si>
    <t>2. Các tài sản tài chính ghi nhận thông qua lãi lỗ (FVTPL)</t>
  </si>
  <si>
    <t>3. Các khoản đầu tư giữ đến ngày đáo hạn (HTM)</t>
  </si>
  <si>
    <t>4. Các khoản cho vay</t>
  </si>
  <si>
    <t>5. Các tài sản tài chính sẵn sàng để bán (AFS)</t>
  </si>
  <si>
    <t>6. Dự phòng suy giảm giá trị các tài sản tài chính và tài sản thế chấp</t>
  </si>
  <si>
    <t>7. Các khoản phải thu</t>
  </si>
  <si>
    <t>7.1 Phải thu bán các tài sản tài chính</t>
  </si>
  <si>
    <t>7.2 Phải thu và dự thu cổ tức, tiền lãi các tài sản tài chính</t>
  </si>
  <si>
    <t xml:space="preserve">7.2.1 Phải thu cổ tức, tiền lãi đến ngày nhận </t>
  </si>
  <si>
    <t>Trong đó: phải thu khó đòi về cổ tức, tiền lãi đến ngày nhận nhưng chưa nhận được</t>
  </si>
  <si>
    <t xml:space="preserve">7.2.2 Dự thu cổ tức, tiền lãi chưa đến ngày nhận </t>
  </si>
  <si>
    <t>8. Thuế giá trị gia tăng được khấu trừ</t>
  </si>
  <si>
    <t xml:space="preserve">9. Phải thu các dịch vụ CTCK cung cấp </t>
  </si>
  <si>
    <t xml:space="preserve">10. Phải thu nội bộ </t>
  </si>
  <si>
    <t xml:space="preserve">11. Phải thu về lỗi giao dịch chứng khoán </t>
  </si>
  <si>
    <t xml:space="preserve">12. Các khoản phải thu khác </t>
  </si>
  <si>
    <t>13. Dự phòng suy giảm giá trị các khoản phải thu (*)</t>
  </si>
  <si>
    <t>II. Tài sản ngắn hạn khác (130=131-&gt;136)</t>
  </si>
  <si>
    <t>1. Tạm ứng</t>
  </si>
  <si>
    <t xml:space="preserve">2. Vật tư văn phòng, công cụ, dụng cụ </t>
  </si>
  <si>
    <t xml:space="preserve">3. Chi phí trả trước ngắn hạn </t>
  </si>
  <si>
    <t>4. Cầm cố, thế chấp, ký quỹ, ký cược ngắn hạn</t>
  </si>
  <si>
    <t xml:space="preserve">6. Dự phòng suy giảm giá trị tài sản ngắn hạn khác </t>
  </si>
  <si>
    <t>B. TÀI SẢN DÀI HẠN (200=210+220+230+240+250-260)</t>
  </si>
  <si>
    <t>I. Tài sản tài chính dài hạn</t>
  </si>
  <si>
    <t>1. Các khoản phải thu dài hạn</t>
  </si>
  <si>
    <t>2. Các khoản đầu tư</t>
  </si>
  <si>
    <t xml:space="preserve">2.1 Các khoản đầu tư nắm giữ đến ngày đáo hạn </t>
  </si>
  <si>
    <t>2.2 Đầu tư vào công ty con</t>
  </si>
  <si>
    <t>2.3 Đầu tư vào công ty liên doanh, liên kết</t>
  </si>
  <si>
    <t>- Giá trị hao mòn lũy kế (*)</t>
  </si>
  <si>
    <t>- Đánh giá TSCĐHH theo giá trị hợp lý</t>
  </si>
  <si>
    <t>- Đánh giá TSCĐTTC theo giá trị hợp lý</t>
  </si>
  <si>
    <t>- Đánh giá BĐSĐT theo giá trị hợp lý</t>
  </si>
  <si>
    <t>IV. Chi phí xây dựng cơ bản dở dang</t>
  </si>
  <si>
    <t>1. Cầm cố, thế chấp, ký quỹ, ký cược dài hạn</t>
  </si>
  <si>
    <t>2. Chi phí trả trước dài hạn</t>
  </si>
  <si>
    <t>3. Tài sản thuế thu nhập hoãn lại</t>
  </si>
  <si>
    <t>4. Tiền nộp Quỹ hỗ trợ thanh toán</t>
  </si>
  <si>
    <t>5. Tài sản dài hạn khác</t>
  </si>
  <si>
    <t>VI. Dự phòng suy giảm giá trị tài sản dài hạn</t>
  </si>
  <si>
    <t>TỔNG CỘNG TÀI SẢN(270=100+200)</t>
  </si>
  <si>
    <t>C. NỢ PHẢI TRẢ (300=310+340)</t>
  </si>
  <si>
    <t>I. Nợ phải trả ngắn hạn</t>
  </si>
  <si>
    <t>1. Vay và nợ thuê tài sản tài chính ngắn hạn</t>
  </si>
  <si>
    <t>1.1 Vay ngắn hạn</t>
  </si>
  <si>
    <t>1.2 Nợ thuê tài sản tài chính ngắn hạn</t>
  </si>
  <si>
    <t>2. Vay tài sản tài chính ngắn hạn</t>
  </si>
  <si>
    <t>3. Trái phiếu chuyển đổi ngắn hạn</t>
  </si>
  <si>
    <t>4. Trái phiếu phát hành ngắn hạn</t>
  </si>
  <si>
    <t xml:space="preserve">5. Vay Quỹ hỗ trợ thanh toán </t>
  </si>
  <si>
    <t>6. Phải trả hoạt động giao dịch chứng khoán</t>
  </si>
  <si>
    <t>7. Phải trả về lỗi giao dịch các tài sản tài chính</t>
  </si>
  <si>
    <t>8. Phải trả người bán ngắn hạn</t>
  </si>
  <si>
    <t>9. Người mua trả tiền trước ngắn hạn</t>
  </si>
  <si>
    <t>10. Thuế và các khoản phải nộp nhà nước</t>
  </si>
  <si>
    <t>11. Phải trả người lao động</t>
  </si>
  <si>
    <t>12. Các khoản trích nộp phúc lợi nhân viên</t>
  </si>
  <si>
    <t>13. Chi phí phải trả ngắn hạn</t>
  </si>
  <si>
    <t>14. Phải trả nội bộ ngắn hạn</t>
  </si>
  <si>
    <t>15. Doanh thu chưa thực hiện ngắn hạn</t>
  </si>
  <si>
    <t>16. Nhận ký quỹ, ký cược ngắn hạn</t>
  </si>
  <si>
    <t>17. Các khoản phải trả, phải nộp khác ngắn hạn</t>
  </si>
  <si>
    <t>18. Dự phòng phải trả ngắn hạn</t>
  </si>
  <si>
    <t>19. Quỹ khen thưởng, phúc lợi</t>
  </si>
  <si>
    <t>II. Nợ phải trả dài hạn</t>
  </si>
  <si>
    <t>1. Vay và nợ thuê tài sản tài chính dài hạn</t>
  </si>
  <si>
    <t>1.1 Vay dài hạn</t>
  </si>
  <si>
    <t>1.2 Nợ thuê tài sản tài chính dài hạn</t>
  </si>
  <si>
    <t>2. Vay tài sản tài chính dài hạn</t>
  </si>
  <si>
    <t>3. Trái phiếu chuyển đổi dài hạn</t>
  </si>
  <si>
    <t>4. Trái phiếu phát hành dài hạn</t>
  </si>
  <si>
    <t>5. Phải trả người bán dài hạn</t>
  </si>
  <si>
    <t>6. Người mua trả tiền trước dài hạn</t>
  </si>
  <si>
    <t>7. Chi phí phải trả dài hạn</t>
  </si>
  <si>
    <t>8. Phải trả nội bộ dài hạn</t>
  </si>
  <si>
    <t>9. Doanh thu chưa thực hiện dài hạn</t>
  </si>
  <si>
    <t>10. Nhận ký quỹ, ký cược dài hạn</t>
  </si>
  <si>
    <t>11. Các khoản phải trả, phải nộp khác dài hạn</t>
  </si>
  <si>
    <t>12. Dự phòng phải trả dài hạn</t>
  </si>
  <si>
    <t>13. Dự phòng bồi thường thiệt hại cho Nhà đầu tư</t>
  </si>
  <si>
    <t>14. Thuế thu nhập hoãn lại phải trả</t>
  </si>
  <si>
    <t>15. Quỹ phát triển khoa học và công nghệ</t>
  </si>
  <si>
    <t>D. VỐN CHỦ SỞ HỮU (400=410+420)</t>
  </si>
  <si>
    <t>1.1 Vốn góp của chủ sở hữu</t>
  </si>
  <si>
    <t>a. Cổ phiếu phổ thông</t>
  </si>
  <si>
    <t>b. Cổ phiếu ưu đãi</t>
  </si>
  <si>
    <t xml:space="preserve">1.2 Thặng dư vốn cổ phần </t>
  </si>
  <si>
    <t>1.3 Quyền chọn chuyển đổi trái phiếu</t>
  </si>
  <si>
    <t>1.4 Vốn khác của chủ sở hữu</t>
  </si>
  <si>
    <t>1.5 Cổ phiếu quỹ (*)</t>
  </si>
  <si>
    <t>2. Chênh lệch đánh giá tài sản theo giá trị hợp lý</t>
  </si>
  <si>
    <t>3. Chênh lệch tỷ giá hối đoái</t>
  </si>
  <si>
    <t>4. Quỹ dự trữ điều lệ</t>
  </si>
  <si>
    <t>5. Quỹ dự phòng tài chính và rủi ro nghiệp vụ</t>
  </si>
  <si>
    <t>6. Các quỹ khác thuộc vốn chủ sở hữu</t>
  </si>
  <si>
    <t xml:space="preserve">7. Lợi nhuận chưa phân phối </t>
  </si>
  <si>
    <t>7.1 Lợi nhuận đã thực hiện</t>
  </si>
  <si>
    <t xml:space="preserve">7.2 Lợi nhuận chưa thực hiện </t>
  </si>
  <si>
    <t>II. Nguồn kinh phí và quỹ khác</t>
  </si>
  <si>
    <t>TỔNG CỘNG VỐN CHỦ SỞ HỮU</t>
  </si>
  <si>
    <t>TỔNG CỘNG NỢ PHẢI TRẢ VÀ VỐN CHỦ SỞ HỮU</t>
  </si>
  <si>
    <t>LỢI NHUẬN ĐÃ PHÂN PHỐI CHO NHÀ ĐẦU TƯ</t>
  </si>
  <si>
    <t>1. Lợi nhuận đã phân phối cho nhà đầu tư</t>
  </si>
  <si>
    <t>CÁC CHỈ TIÊU NGOÀI BÁO CÁO TÌNH HÌNH TÀI CHÍNH RIÊNG</t>
  </si>
  <si>
    <t>A. TÀI SẢN CỦA CTCK VÀ TÀI SẢN QUẢN LÝ THEO CAM KẾT</t>
  </si>
  <si>
    <t>2. Chứng chỉ có giá nhận giữ hộ</t>
  </si>
  <si>
    <t>3. Tài sản nhận thế chấp</t>
  </si>
  <si>
    <t xml:space="preserve">5. Ngoại tệ các loại </t>
  </si>
  <si>
    <t>6. Cổ phiếu đang lưu hàng</t>
  </si>
  <si>
    <t>7. Cổ phiếu quỹ</t>
  </si>
  <si>
    <t>8. Tài sản tài chính niêm yết/đăng ký giao dịch tại VSD của CTCK</t>
  </si>
  <si>
    <t xml:space="preserve">a. Tài sản tài chính giao dịch tự do chuyển nhượng </t>
  </si>
  <si>
    <t>b. Tài sản tài chính hạn chế chuyển nhượng</t>
  </si>
  <si>
    <t>c. Tài sản tài chính giao dịch cầm cố</t>
  </si>
  <si>
    <t>d. Tài sản tài chính phong tỏa, tạm giữ</t>
  </si>
  <si>
    <t>e. Tài sản tài chính chờ thanh toán</t>
  </si>
  <si>
    <t>f. Tài sản tài chính chờ cho vay</t>
  </si>
  <si>
    <t>g. Tài sản tài chính ký quỹ đảm bảo khoản vay</t>
  </si>
  <si>
    <t xml:space="preserve">9. Tài sản tài chính đã ký quỹ tại VSD và chưa giao dịch của CTCK 
</t>
  </si>
  <si>
    <t>a. Tài sản tài chính đã ký quỹ tại VSD và chưa giao dịch, tự do chuyển nhượng</t>
  </si>
  <si>
    <t>b. Tài sản tài chính đã ký quỹ tại VSD và chưa giao dịch, hạn chế chuyển nhượng</t>
  </si>
  <si>
    <t>c. Tài sản tài chính đã ký quỹ tại VSD và chưa giao dịch, cầm cố</t>
  </si>
  <si>
    <t>d. Tài sản tài chính đã ký quỹ tại VSD và chưa giao dịch, phong tỏa, tạm giữ</t>
  </si>
  <si>
    <t>10. Tài sản tài chính chờ về của CTCK</t>
  </si>
  <si>
    <t>12. Tài sản tài chính chưa lưu ký tại VSD của CTCK</t>
  </si>
  <si>
    <t>11. Tài sản tài chính sửa lỗi giao dịch của CTCK</t>
  </si>
  <si>
    <t>13. Tài sản tài chính được hưởng quyền của CTCK</t>
  </si>
  <si>
    <t>B. TÀI SẢN VÀ CÁC KHOẢN PHẢI TRẢ VỀ TÀI SẢN QUẢN LÝ CAM KẾT CỦA KHÁCH HÀNG</t>
  </si>
  <si>
    <t>Số lượng chứng khoán</t>
  </si>
  <si>
    <t>1. Tài sản tài chính niêm yết/đăng ký giao dịch tại VSD của nhà đầu tư</t>
  </si>
  <si>
    <t>2. Tài sản tài chính đã lưu ký tại VSD và chưa giao dịch của Nhà đầu tư</t>
  </si>
  <si>
    <t>3. Tài sản tài chính chờ về của Nhà đầu tư</t>
  </si>
  <si>
    <t>5. Tài sản tài chính được hưởng quyền của Nhà đầu tư</t>
  </si>
  <si>
    <t>4. Tài sản tài chính chưa lưu ký tại VSD của Nhà đầu tư</t>
  </si>
  <si>
    <t>Đồng Việt Nam</t>
  </si>
  <si>
    <t>6. Tiền gửi của khách hàng</t>
  </si>
  <si>
    <t>6.1 Tiền gửi về hoạt động môi giới chứng khoán</t>
  </si>
  <si>
    <t>a. Tiền gửi của Nhà đầu tư về giao dịch chứng khoán theo phương thức CTCK quản lý</t>
  </si>
  <si>
    <t>b. Tiền gửi của Nhà đầu tư về giao dịch chứng khoán theo phương thức Ngân hàng thương mại quản lý</t>
  </si>
  <si>
    <t>6.2 Tiền gửi tổng hợp giao dịch chứng khoán cho khách hàng</t>
  </si>
  <si>
    <t>6.3 Tiền gửi bù trừ và thanh toán giao dịch chứng khoán</t>
  </si>
  <si>
    <t>a. Tiền gửi bù trừ và thanh toán giao dịch chứng khoán của Nhà đầu tư trong nước</t>
  </si>
  <si>
    <t>b. Tiền gửi bù trừ và thanh toán giao dịch chứng khoán của Nhà đầu tư nước ngoài</t>
  </si>
  <si>
    <t xml:space="preserve">6.4 Tiền gửi của tổ chức phát hành chứng khoán </t>
  </si>
  <si>
    <t>7. Phải trả nhà đầu tư về tiền gửi giao dịch chứng khoán theo phương thức CTCK quản lý</t>
  </si>
  <si>
    <t>7.1 Phải trả Nhà đầu tư trong nước về tiền gửi giao dịch chứng khoán theo phương thức CTCK quản lý</t>
  </si>
  <si>
    <t>7.2 Phải trả Nhà đầu tư nước ngoài về tiền gửi giao dịch chứng khoán theo phương thức CTCK quản lý</t>
  </si>
  <si>
    <t xml:space="preserve">8. Phải trả Nhà đầu tư về tiền gửi giao dịch chứng khoán theo phương thức Ngân hàng thương mại quản lý </t>
  </si>
  <si>
    <t>8.1 Phải trả Nhà đầu tư trong nước về tiền gửi giao dịch chứng khoán theo phương thức Ngân hàng thương mại quản lý</t>
  </si>
  <si>
    <t>8.2 Phải trả Nhà đầu tư nước ngoài về tiền gửi giao dịch chứng khoán theo phương thức Ngân hàng thương mại quản lý</t>
  </si>
  <si>
    <t>9. Phải trả tổ chức phát hành chứng khoán</t>
  </si>
  <si>
    <t>10. Phải thu/Phải trả của khách hàng về lỗi giao dịch các tài sản tài chính</t>
  </si>
  <si>
    <t>11. Phải trả vay CTCK</t>
  </si>
  <si>
    <t xml:space="preserve">12. Phải trả cổ tức, gốc và lãi trái phiếu </t>
  </si>
  <si>
    <t>1. Tiền đã chi mua các tài sản tài chính</t>
  </si>
  <si>
    <t>2. Tiền đã thu từ bán các tài sản tài chính</t>
  </si>
  <si>
    <t>4. Cổ tức đã nhận</t>
  </si>
  <si>
    <t>5. Tiền lãi đã thu</t>
  </si>
  <si>
    <t>6. Tiền chi trả lãi vay cho hoạt động của CTCK</t>
  </si>
  <si>
    <t>7. Tiền chi trả Tổ chức cung cấp dịch vụ cho CTCK</t>
  </si>
  <si>
    <t>8. Tiền chi nộp thuế liên quan đến hoạt động CTCK</t>
  </si>
  <si>
    <t>9. Tiền chi thanh toán các chi phí cho hoạt động mua, bán các tài sản tài chính (chi phí giao dịch, phí chuyển tiền)</t>
  </si>
  <si>
    <t>10. Tiền thu khác từ hoạt động kinh doanh</t>
  </si>
  <si>
    <t>11. Tiền chi khác cho hoạt động kinh doanh</t>
  </si>
  <si>
    <t>1.Tiền chi để mua sắm, xây dựng TSCĐ, BĐSĐT và các tài sản khác</t>
  </si>
  <si>
    <t>2.Tiền thu từ thanh lý, nhượng bán TSCĐ, BĐSĐT và các tài sản khác</t>
  </si>
  <si>
    <t>3. Tiền chi đầu tư góp vốn đầu tư vào công ty con, công ty liên kết, liên doanh</t>
  </si>
  <si>
    <t>4. Tiền thu hồi đầu tư góp vốn đầu tư vào công ty con, công ty liên kết, liên doanh</t>
  </si>
  <si>
    <t>5. Tiền thu lãi cho vay, cổ tức và lợi nhuận được chia</t>
  </si>
  <si>
    <t>2.Tiền chi trả vốn góp cho các chủ sở hữu, mua cổ phiếu quỹ</t>
  </si>
  <si>
    <t>3. Tiền vay gốc</t>
  </si>
  <si>
    <t>3.1 Tiền vay Quỹ hỗ trợ thanh toán</t>
  </si>
  <si>
    <t>33.1</t>
  </si>
  <si>
    <t>3.2 Tiền vay khác</t>
  </si>
  <si>
    <t>33.2</t>
  </si>
  <si>
    <t>4. Tiền chi trả nợ gốc vay</t>
  </si>
  <si>
    <t>4.1 Tiền chi trả gốc vay Quỹ hỗ trợ thanh toán</t>
  </si>
  <si>
    <t>4.2 Tiền chi trả nợ gốc vay tài sản tài chính</t>
  </si>
  <si>
    <t>4.3 Tiền chi trả gốc nợ vay khác</t>
  </si>
  <si>
    <t>37</t>
  </si>
  <si>
    <t>5. Tiền chi trả nợ thuê tài chính</t>
  </si>
  <si>
    <t>38</t>
  </si>
  <si>
    <t>39</t>
  </si>
  <si>
    <t>IV. Tăng giảm tiền thuần trong kỳ</t>
  </si>
  <si>
    <t>V. Tiền và các khoản tương đương tiền đầu kỳ</t>
  </si>
  <si>
    <t xml:space="preserve">Tiền gửi ngân hàng đầu kỳ: </t>
  </si>
  <si>
    <t>- Tiền gửi ngân hàng cho hoạt động CTCK</t>
  </si>
  <si>
    <t>Các khoản tương đương tiền</t>
  </si>
  <si>
    <t>63</t>
  </si>
  <si>
    <t>64</t>
  </si>
  <si>
    <t>VI. Tiền và các khoản tương đương tiền cuối kỳ (70=50+60)</t>
  </si>
  <si>
    <t>Tiền gửi ngân hàng cuối kỳ:</t>
  </si>
  <si>
    <t>73</t>
  </si>
  <si>
    <t>74</t>
  </si>
  <si>
    <t>PHẦN LƯU CHUYỂN TIỀN TỆ HOẠT ĐỘNG MÔI GIỚI, ỦY THÁC CỦA KHÁCH HÀNG</t>
  </si>
  <si>
    <t>I. Lưu chuyển tiền hoạt động môi giới, ủy thác của khách hàng</t>
  </si>
  <si>
    <t>1. Tiền thu bán chứng khoán môi giới cho khách hàng</t>
  </si>
  <si>
    <t>2. Tiền chi mua chứng khoán môi giới cho khách hàng</t>
  </si>
  <si>
    <t xml:space="preserve">3. Tiền thu bán chứng khoán ủy thác của khách hàng </t>
  </si>
  <si>
    <t>4. Tiền chi bán chứng khoán ủy thác của khách hàng</t>
  </si>
  <si>
    <t>5. Thu tiền từ tài khoản vãng lai của khách hàng</t>
  </si>
  <si>
    <t>6. Chi tiền từ tài khoản vãng lai của khách hàng</t>
  </si>
  <si>
    <t>7. Thu vay Quỹ Hỗ trợ thanh toán</t>
  </si>
  <si>
    <t>8. Chi trả vay Quỹ Hỗ trợ thanh toán</t>
  </si>
  <si>
    <t>9. Nhận tiền gửi để thanh toán giao dịch chứng khoán của khách hàng</t>
  </si>
  <si>
    <t>10. Nhận tiền gửi của Nhà đầu tư cho hoạt động ủy thác đầu tư của khách hàng</t>
  </si>
  <si>
    <t>11. Chi trả lưu ký chứng khoán của khách hàng</t>
  </si>
  <si>
    <t xml:space="preserve">12. Thu lỗi giao dịch chứng khoán </t>
  </si>
  <si>
    <t>13. Chi lỗi giao dịch chứng khoán</t>
  </si>
  <si>
    <t>14. Tiền thu của Tổ chức phát hành chứng khoán</t>
  </si>
  <si>
    <t>15. Tiền chi trả Tổ chức phát hành chứng khoán</t>
  </si>
  <si>
    <t>Tăng/Giảm tiền thuần trong kỳ</t>
  </si>
  <si>
    <t>II. Tiền và các khoản tương đương tiền đầu kỳ của khách hàng</t>
  </si>
  <si>
    <t>Tiền gửi ngân hàng đầu kỳ:</t>
  </si>
  <si>
    <t>- Tiền gửi của Nhà đầu tư về giao dịch chứng khoán theo phương thức CTCK quản lý.
Trong đó có kỳ hạn:</t>
  </si>
  <si>
    <t>- Tiền gửi của Nhà đầu tư về giao dịch chứng khoán theo phương thức Ngân hàng thương mại quản lý.
Trong đó có kỳ hạn:</t>
  </si>
  <si>
    <t>- Tiền gửi bù trừ và thanh toán giao dịch chứng khoán</t>
  </si>
  <si>
    <t>- Tiền gửi tổng hợp giao dịch chứng khoán cho khách hàng</t>
  </si>
  <si>
    <t>- Tiền gửi của tổ chức phát hành
Trong đó có kỳ hạn:</t>
  </si>
  <si>
    <t>III. Tiền và các khoản tương đương tiền cuối kỳ của khách hàng (40=20+30)</t>
  </si>
  <si>
    <t>45</t>
  </si>
  <si>
    <t>46</t>
  </si>
  <si>
    <t>47</t>
  </si>
  <si>
    <t>48</t>
  </si>
  <si>
    <t>3. Tăng các chi phí phi tiền tệ</t>
  </si>
  <si>
    <t>16</t>
  </si>
  <si>
    <t>17</t>
  </si>
  <si>
    <t>18</t>
  </si>
  <si>
    <t>19</t>
  </si>
  <si>
    <t>4. Giảm các doanh thu phi tiền tệ</t>
  </si>
  <si>
    <t>49</t>
  </si>
  <si>
    <t>- Tiền chi khác cho hoạt động kinh doanh</t>
  </si>
  <si>
    <t>65</t>
  </si>
  <si>
    <t>73.1</t>
  </si>
  <si>
    <t>73.2</t>
  </si>
  <si>
    <t>74.1</t>
  </si>
  <si>
    <t>74.2</t>
  </si>
  <si>
    <t>74.3</t>
  </si>
  <si>
    <t>75</t>
  </si>
  <si>
    <t>76</t>
  </si>
  <si>
    <t>101</t>
  </si>
  <si>
    <t>102</t>
  </si>
  <si>
    <t>102.1</t>
  </si>
  <si>
    <t>102.2</t>
  </si>
  <si>
    <t>102.3</t>
  </si>
  <si>
    <t>IV. Tăng/giảm tiền thuần trong kỳ</t>
  </si>
  <si>
    <t>VI. Tiền và các khoản tương đương tiền cuối kỳ</t>
  </si>
  <si>
    <t>103</t>
  </si>
  <si>
    <t>104</t>
  </si>
  <si>
    <t>104.1</t>
  </si>
  <si>
    <t>104.2</t>
  </si>
  <si>
    <t>104.4</t>
  </si>
  <si>
    <t>CHỈ TIÊU</t>
  </si>
  <si>
    <t xml:space="preserve">Sô dư đầu năm </t>
  </si>
  <si>
    <t>Số tăng/giảm</t>
  </si>
  <si>
    <t>Tăng</t>
  </si>
  <si>
    <t>Giảm</t>
  </si>
  <si>
    <t>Số dư cuối năm</t>
  </si>
  <si>
    <t>BÁO CÁO TÌNH HÌNH BIẾN ĐỘNG VỐN CHỦ SỞ HỮU RIÊNG</t>
  </si>
  <si>
    <t>I. Biến động vốn chủ sở hữu</t>
  </si>
  <si>
    <t>1.1 Vốn pháp định</t>
  </si>
  <si>
    <t>1.2 Vốn bổ sung</t>
  </si>
  <si>
    <t>1.3 Thặng dư vốn cổ phần</t>
  </si>
  <si>
    <t>1.4 Quyền chọn chuyển đổi trái phiếu</t>
  </si>
  <si>
    <t>1.5 Vốn khác của chủ sở hữu</t>
  </si>
  <si>
    <t>2. Cổ phiếu quỹ (*)</t>
  </si>
  <si>
    <t>3. Quỹ dự trữ vốn điều lệ</t>
  </si>
  <si>
    <t>4. Quỹ dự phòng tài chính và rủi ro nghiệp vụ</t>
  </si>
  <si>
    <t>5. Chênh lệch đánh giá lại tài sản theo giá trị hợp lý</t>
  </si>
  <si>
    <t>6. Chênh lệch tỷ giá hối đoái</t>
  </si>
  <si>
    <t>7. Các Quỹ khác thuộc Vốn chủ sở hữu</t>
  </si>
  <si>
    <t>8. Lợi nhuận chưa phân phối</t>
  </si>
  <si>
    <t>8.1 Lợi nhuận đã thực hiện</t>
  </si>
  <si>
    <t>8.2 Lợi nhuận chưa thực hiện</t>
  </si>
  <si>
    <t>Cộng</t>
  </si>
  <si>
    <t>II. Thu nhập toàn diện khác</t>
  </si>
  <si>
    <t>1. Lãi/(Lỗ) từ đánh giá lại các tài sản tài chính sẵn sàng để bán</t>
  </si>
  <si>
    <t>2. Phần sở hữu đối với thu nhập toàn diện khác của công ty liên doanh, liên kết</t>
  </si>
  <si>
    <t>3. Lãi, lỗ đánh giá công cụ tài chính phái sinh</t>
  </si>
  <si>
    <t>4. Lãi, lỗ giao dịch kinh doanh ở nước ngoài</t>
  </si>
  <si>
    <t>5. Tăng, giảm khoản vốn góp vào công ty con</t>
  </si>
  <si>
    <t>6. Mua các khoản đầu tư vào công ty con</t>
  </si>
  <si>
    <t>7. Thanh lý các khoản đầu tư vào công ty con</t>
  </si>
  <si>
    <t>8. Mua cổ phiếu quỹ</t>
  </si>
  <si>
    <t>9. Thanh lý cổ phiếu quỹ</t>
  </si>
  <si>
    <t>10. Thay đổi vốn chủ sở hữu của cổ đông không nắm quyền kiểm soát</t>
  </si>
  <si>
    <t>110</t>
  </si>
  <si>
    <t>111</t>
  </si>
  <si>
    <t>111.1</t>
  </si>
  <si>
    <t>111.2</t>
  </si>
  <si>
    <t>112</t>
  </si>
  <si>
    <t>113</t>
  </si>
  <si>
    <t>114</t>
  </si>
  <si>
    <t>115</t>
  </si>
  <si>
    <t>116</t>
  </si>
  <si>
    <t>117</t>
  </si>
  <si>
    <t>117.1</t>
  </si>
  <si>
    <t>117.2</t>
  </si>
  <si>
    <t>117.3</t>
  </si>
  <si>
    <t>117.3.1</t>
  </si>
  <si>
    <t>117.4</t>
  </si>
  <si>
    <t>118</t>
  </si>
  <si>
    <t>119</t>
  </si>
  <si>
    <t>120</t>
  </si>
  <si>
    <t>121</t>
  </si>
  <si>
    <t>122</t>
  </si>
  <si>
    <t>129</t>
  </si>
  <si>
    <t>130</t>
  </si>
  <si>
    <t>131</t>
  </si>
  <si>
    <t>132</t>
  </si>
  <si>
    <t>133</t>
  </si>
  <si>
    <t>134</t>
  </si>
  <si>
    <t>135</t>
  </si>
  <si>
    <t>136</t>
  </si>
  <si>
    <t>210</t>
  </si>
  <si>
    <t>211</t>
  </si>
  <si>
    <t>212</t>
  </si>
  <si>
    <t>212.1</t>
  </si>
  <si>
    <t>212.2</t>
  </si>
  <si>
    <t>212.3</t>
  </si>
  <si>
    <t>220</t>
  </si>
  <si>
    <t>221</t>
  </si>
  <si>
    <t>222</t>
  </si>
  <si>
    <t>223a</t>
  </si>
  <si>
    <t>223b</t>
  </si>
  <si>
    <t>224</t>
  </si>
  <si>
    <t>225</t>
  </si>
  <si>
    <t>226a</t>
  </si>
  <si>
    <t>226b</t>
  </si>
  <si>
    <t>227</t>
  </si>
  <si>
    <t>228</t>
  </si>
  <si>
    <t>229a</t>
  </si>
  <si>
    <t>229b</t>
  </si>
  <si>
    <t>230</t>
  </si>
  <si>
    <t>231</t>
  </si>
  <si>
    <t>232a</t>
  </si>
  <si>
    <t>232b</t>
  </si>
  <si>
    <t>240</t>
  </si>
  <si>
    <t>250</t>
  </si>
  <si>
    <t>251</t>
  </si>
  <si>
    <t>252</t>
  </si>
  <si>
    <t>253</t>
  </si>
  <si>
    <t>254</t>
  </si>
  <si>
    <t>255</t>
  </si>
  <si>
    <t>260</t>
  </si>
  <si>
    <t>270</t>
  </si>
  <si>
    <t>310</t>
  </si>
  <si>
    <t>311</t>
  </si>
  <si>
    <t>312</t>
  </si>
  <si>
    <t>313</t>
  </si>
  <si>
    <t>314</t>
  </si>
  <si>
    <t>315</t>
  </si>
  <si>
    <t>316</t>
  </si>
  <si>
    <t>317</t>
  </si>
  <si>
    <t>318</t>
  </si>
  <si>
    <t>319</t>
  </si>
  <si>
    <t>320</t>
  </si>
  <si>
    <t>321</t>
  </si>
  <si>
    <t>322</t>
  </si>
  <si>
    <t>323</t>
  </si>
  <si>
    <t>324</t>
  </si>
  <si>
    <t>325</t>
  </si>
  <si>
    <t>326</t>
  </si>
  <si>
    <t>327</t>
  </si>
  <si>
    <t>328</t>
  </si>
  <si>
    <t>329</t>
  </si>
  <si>
    <t>330</t>
  </si>
  <si>
    <t>331</t>
  </si>
  <si>
    <t>340</t>
  </si>
  <si>
    <t>341</t>
  </si>
  <si>
    <t>342</t>
  </si>
  <si>
    <t>343</t>
  </si>
  <si>
    <t>344</t>
  </si>
  <si>
    <t>345</t>
  </si>
  <si>
    <t>346</t>
  </si>
  <si>
    <t>347</t>
  </si>
  <si>
    <t>348</t>
  </si>
  <si>
    <t>349</t>
  </si>
  <si>
    <t>350</t>
  </si>
  <si>
    <t>351</t>
  </si>
  <si>
    <t>352</t>
  </si>
  <si>
    <t>353</t>
  </si>
  <si>
    <t>354</t>
  </si>
  <si>
    <t>355</t>
  </si>
  <si>
    <t>356</t>
  </si>
  <si>
    <t>357</t>
  </si>
  <si>
    <t>410</t>
  </si>
  <si>
    <t>411</t>
  </si>
  <si>
    <t>411.1</t>
  </si>
  <si>
    <t>411.1a</t>
  </si>
  <si>
    <t>411.1b</t>
  </si>
  <si>
    <t>411.2</t>
  </si>
  <si>
    <t>411.3</t>
  </si>
  <si>
    <t>411.4</t>
  </si>
  <si>
    <t>411.5</t>
  </si>
  <si>
    <t>412</t>
  </si>
  <si>
    <t>413</t>
  </si>
  <si>
    <t>414</t>
  </si>
  <si>
    <t>415</t>
  </si>
  <si>
    <t>416</t>
  </si>
  <si>
    <t>417</t>
  </si>
  <si>
    <t>417.1</t>
  </si>
  <si>
    <t>417.2</t>
  </si>
  <si>
    <t>420</t>
  </si>
  <si>
    <t>440</t>
  </si>
  <si>
    <t>450</t>
  </si>
  <si>
    <t>451</t>
  </si>
  <si>
    <t>001</t>
  </si>
  <si>
    <t>002</t>
  </si>
  <si>
    <t>003</t>
  </si>
  <si>
    <t>004</t>
  </si>
  <si>
    <t>005</t>
  </si>
  <si>
    <t>006</t>
  </si>
  <si>
    <t>007</t>
  </si>
  <si>
    <t>008</t>
  </si>
  <si>
    <t>008.1</t>
  </si>
  <si>
    <t>008.2</t>
  </si>
  <si>
    <t>008.3</t>
  </si>
  <si>
    <t>008.4</t>
  </si>
  <si>
    <t>008.5</t>
  </si>
  <si>
    <t>008.6</t>
  </si>
  <si>
    <t>008.7</t>
  </si>
  <si>
    <t>009</t>
  </si>
  <si>
    <t>009.1</t>
  </si>
  <si>
    <t>009.2</t>
  </si>
  <si>
    <t>009.3</t>
  </si>
  <si>
    <t>009.4</t>
  </si>
  <si>
    <t>010</t>
  </si>
  <si>
    <t>011</t>
  </si>
  <si>
    <t>012</t>
  </si>
  <si>
    <t>013</t>
  </si>
  <si>
    <t>021</t>
  </si>
  <si>
    <t>021.1</t>
  </si>
  <si>
    <t>021.2</t>
  </si>
  <si>
    <t>021.3</t>
  </si>
  <si>
    <t>021.4</t>
  </si>
  <si>
    <t>021.5</t>
  </si>
  <si>
    <t>021.6</t>
  </si>
  <si>
    <t>022</t>
  </si>
  <si>
    <t>022.1</t>
  </si>
  <si>
    <t>022.2</t>
  </si>
  <si>
    <t>022.3</t>
  </si>
  <si>
    <t>022.4</t>
  </si>
  <si>
    <t>023</t>
  </si>
  <si>
    <t>024</t>
  </si>
  <si>
    <t>025</t>
  </si>
  <si>
    <t>026</t>
  </si>
  <si>
    <t>027</t>
  </si>
  <si>
    <t>027.1</t>
  </si>
  <si>
    <t>027.2</t>
  </si>
  <si>
    <t>028</t>
  </si>
  <si>
    <t>028.1</t>
  </si>
  <si>
    <t>028.2</t>
  </si>
  <si>
    <t>029</t>
  </si>
  <si>
    <t>030</t>
  </si>
  <si>
    <t>030.1</t>
  </si>
  <si>
    <t>030.2</t>
  </si>
  <si>
    <t>031</t>
  </si>
  <si>
    <t>031.1</t>
  </si>
  <si>
    <t>031.2</t>
  </si>
  <si>
    <t>032</t>
  </si>
  <si>
    <t>033</t>
  </si>
  <si>
    <t>034</t>
  </si>
  <si>
    <t>035</t>
  </si>
  <si>
    <t>c01</t>
  </si>
  <si>
    <t>c02</t>
  </si>
  <si>
    <t>c03</t>
  </si>
  <si>
    <t>c04</t>
  </si>
  <si>
    <t>c05</t>
  </si>
  <si>
    <t>c06</t>
  </si>
  <si>
    <t>c07</t>
  </si>
  <si>
    <t>c08</t>
  </si>
  <si>
    <t>c09</t>
  </si>
  <si>
    <t>c10</t>
  </si>
  <si>
    <t>c11</t>
  </si>
  <si>
    <t>c12</t>
  </si>
  <si>
    <t>c13</t>
  </si>
  <si>
    <t>c14</t>
  </si>
  <si>
    <t>c15</t>
  </si>
  <si>
    <t>c20</t>
  </si>
  <si>
    <t>c30</t>
  </si>
  <si>
    <t>c31</t>
  </si>
  <si>
    <t>c32</t>
  </si>
  <si>
    <t>c33</t>
  </si>
  <si>
    <t>c34</t>
  </si>
  <si>
    <t>c35</t>
  </si>
  <si>
    <t>c36</t>
  </si>
  <si>
    <t>c37</t>
  </si>
  <si>
    <t>c38</t>
  </si>
  <si>
    <t>c40</t>
  </si>
  <si>
    <t>c41</t>
  </si>
  <si>
    <t>c42</t>
  </si>
  <si>
    <t>c43</t>
  </si>
  <si>
    <t>c44</t>
  </si>
  <si>
    <t>c45</t>
  </si>
  <si>
    <t>c46</t>
  </si>
  <si>
    <t>c47</t>
  </si>
  <si>
    <t>c48</t>
  </si>
  <si>
    <t>CÔNG TY: Cổ phần chứng khoán Đại Nam</t>
  </si>
  <si>
    <t>Địa chỉ: Tầng 12A, Center Building, 01 Nguyễn Huy Tưởng, Thanh Xuân, HN</t>
  </si>
  <si>
    <t>Tel: 04.7304 7304  Fax: 04 36262656</t>
  </si>
  <si>
    <t>BÁO CÁO TÀI CHÍNH QÚY I NĂM 2016</t>
  </si>
  <si>
    <t>Mẫu số B02 - CTCK</t>
  </si>
  <si>
    <t>(Ban hành theo TT số 210/2014 /TT-BTC
 ngày 30/12/2014 của Bộ Tài Chính)</t>
  </si>
  <si>
    <t>Số cuối kỳ</t>
  </si>
  <si>
    <t>Số đầu năm</t>
  </si>
  <si>
    <t>Tại ngày 31/03/2016</t>
  </si>
  <si>
    <t xml:space="preserve"> </t>
  </si>
  <si>
    <t xml:space="preserve">    Người lập biểu</t>
  </si>
  <si>
    <t>Tổng giám đốc</t>
  </si>
  <si>
    <t>__________________</t>
  </si>
  <si>
    <t>______________________</t>
  </si>
  <si>
    <t>Nguyễn Thị Thanh Hà</t>
  </si>
  <si>
    <t>Vũ Thị Trà My</t>
  </si>
  <si>
    <t>Ngô Anh Sơn</t>
  </si>
  <si>
    <t>Lập ngày 15 tháng 04 năm 2016</t>
  </si>
  <si>
    <t>Năm nay</t>
  </si>
  <si>
    <t>Năm trước</t>
  </si>
  <si>
    <t>Thuyết 
minh</t>
  </si>
  <si>
    <t xml:space="preserve">Lũy kế từ đầu năm đến cuối quý </t>
  </si>
  <si>
    <t>Quý I/2016</t>
  </si>
  <si>
    <t>Quý I/2015</t>
  </si>
  <si>
    <t xml:space="preserve">1. Đặc điểm hoạt động của CTCK </t>
  </si>
  <si>
    <t>1.3. Điều lệ CTCK ban hành ngày..../..../.....và sửa đổi, bổ sung ngày..../..../.....:</t>
  </si>
  <si>
    <t xml:space="preserve">1.4. Những đặc điểm chính về hoạt động CTCK </t>
  </si>
  <si>
    <t>- Hạn chế đầu tư của CTCK:.</t>
  </si>
  <si>
    <t>- Cấu trúc Công ty chứng khoán:</t>
  </si>
  <si>
    <t>. Danh sách các công ty con;</t>
  </si>
  <si>
    <t>. Danh sách các công ty liên doanh, liên kết:</t>
  </si>
  <si>
    <t>. Danh sách các đơn vị trực thuộc không có tư cách pháp nhân hạch toán phụ thuộc:</t>
  </si>
  <si>
    <t>- .........</t>
  </si>
  <si>
    <t>2. Kỳ kế toán, đơn vị tiền tệ sử dụng trong kế toán:</t>
  </si>
  <si>
    <t>2.1. Kỳ kế toán:</t>
  </si>
  <si>
    <t>2.2. Đơn vị tiền tệ sử dụng trong kế toán:</t>
  </si>
  <si>
    <t>a. Đồng Việt Nam.</t>
  </si>
  <si>
    <t xml:space="preserve">b. Ngoại tệ: ......... (trong trường hợp có quy định của pháp luật) làm đơn vị tiền tệ dùng trong kế toán. </t>
  </si>
  <si>
    <t>c. Quy đổi ngoại tệ ra Đơn vị tiền tệ dùng trong ghi sổ kế toán theo tỷ giá hối đoái giao dịch thực tế.....</t>
  </si>
  <si>
    <t>3. Chuẩn mực và Chế độ kế toán áp dụng</t>
  </si>
  <si>
    <t>3.2. Tuyên bố về việc tuân thủ Chuẩn mực kế toán và Chế độ kế toán: Thực hiện kế toán CTCK trên cơ sở tuân thủ các Chuẩn mực kế toán Việt Nam có liên quan và Chế độ kế toán CTCK ban hành theo Thông tư số .... ngày .../.../... của Bộ Tài chính.</t>
  </si>
  <si>
    <t>3.3. Hình thức kế toán áp dụng: Nhật ký chung.</t>
  </si>
  <si>
    <t>4. Các chính sách kế toán áp dụng</t>
  </si>
  <si>
    <t>4.1. Nguyên tắc ghi nhận các khoản tiền và các khoản tương đương tiền</t>
  </si>
  <si>
    <t>4.1.1. Ghi nhận vốn bằng tiền:</t>
  </si>
  <si>
    <t>a. Tiền gửi hoạt động của CTCK:</t>
  </si>
  <si>
    <t>b. Tiền gửi về bán chứng khoán bảo lãnh phát hành:</t>
  </si>
  <si>
    <t>c. Tiền gửi về bù trừ và thanh toán giao dịch chứng khoán</t>
  </si>
  <si>
    <t>4.1.2. Phương pháp chuyển đổi các đồng tiền khác ra đồng tiền sử dụng trong kế toán:</t>
  </si>
  <si>
    <t>4.2. Nguyên tắc và phương pháp kế toán tài sản tài chính ghi nhận thông qua lãi lỗ, các khoản đầu tư nắm giữ đến ngày đáo hạn, các khoản cho vay và phải thu, tài sản tài chính sẵn sàng để bán, nợ tài chính</t>
  </si>
  <si>
    <t>4.2.1. Nguyên tắc phân loại tài sản tài chính và nợ tài chính thuộc Danh mục đầu tư của CTCK (tuân thủ Chuẩn mực kế toán, Chế độ kế toán và các quy định hiện hành về pháp luật Chứng khoán):</t>
  </si>
  <si>
    <t>4.2.1.1 Nguyên tắc phân loại tài sản tài chính: (FVTPL, HTM, Các khoản cho vay, AFS)</t>
  </si>
  <si>
    <t>4.2.1.2 Nguyên tắc phân loại nợ tài chính: (Nợ vay, nợ vay tài sản tài chính, trái phiếu chuyển đổi, trái phiếu phát hành, nợ thuế tài sản tài chính, phải trả người bán, các nợ phải trả phát sinh trong hoạt động kinh doanh chứng khoán)</t>
  </si>
  <si>
    <t>4.2.2.1. Đối với Cổ phiếu</t>
  </si>
  <si>
    <t>- Cổ phiếu niêm yết tự do chuyển nhượng:</t>
  </si>
  <si>
    <t>- Cổ phiếu niêm yết hạn chế chuyển nhượng:</t>
  </si>
  <si>
    <t>4.2.2.2. Đối với Trái phiếu niêm yết</t>
  </si>
  <si>
    <t>a. Trái phiếu Chính phủ:</t>
  </si>
  <si>
    <t>b. Trái phiếu Kho bạc Nhà nước:</t>
  </si>
  <si>
    <t>c. Trái phiếu được Chính phủ được bảo lãnh:</t>
  </si>
  <si>
    <t>d. Trái phiếu chính quyền địa phương:</t>
  </si>
  <si>
    <t>đ. Trái phiếu CTCK Nhà nước:</t>
  </si>
  <si>
    <t>e. Trái phiếu doanh nghiệp:</t>
  </si>
  <si>
    <t>f. Trái phiếu chuyển đổi:</t>
  </si>
  <si>
    <t>g. Quyền mua trái phiếu chuyển đổi:</t>
  </si>
  <si>
    <t>h. Trái phiếu niêm yết khác:</t>
  </si>
  <si>
    <t>4.2.2.3. Đối với trái phiếu chưa niêm yết:</t>
  </si>
  <si>
    <t>4.2.2.4. Đối với công cụ thị trường tiền tệ:</t>
  </si>
  <si>
    <t>- Tiền gửi có kỳ hạn cố định:</t>
  </si>
  <si>
    <t>4.2.2.5. Đối với các khoản đầu tư phái sinh:</t>
  </si>
  <si>
    <t>4.2.2.6. Đối với các khoản đầu tư cho vay:</t>
  </si>
  <si>
    <t>4.2.2.7. Đối với các khoản đầu tư đem thế chấp:</t>
  </si>
  <si>
    <t>4.2.2.7. Đối với các khoản đầu tư khác:</t>
  </si>
  <si>
    <t>4.2.3. Nguyên tắc bù trừ tài sản tài chính và nợ tài chính.</t>
  </si>
  <si>
    <t>4.2.4. Nguyên tắc dừng ghi nhận tài sản tài chính và nợ tài chính</t>
  </si>
  <si>
    <t>4.2.5. Nguyên tắc ghi nhận và trình bày về dự phòng suy giảm giá trị tài sản tài chính</t>
  </si>
  <si>
    <t>4.2.6. Giá  trị hợp lý của tài sản tài chính và nợ tài chính</t>
  </si>
  <si>
    <t>4.2.7. Nguyên tắc kế toán ghi nhận các khoản đầu tư đem đi thế chấp:</t>
  </si>
  <si>
    <t>. Điều khoản:</t>
  </si>
  <si>
    <t>. Điều kiện:</t>
  </si>
  <si>
    <t>a. Đối với cổ tức</t>
  </si>
  <si>
    <t>b. Đối với tiền lãi:</t>
  </si>
  <si>
    <t>c. Đối với công cụ thị trường tiền tệ:</t>
  </si>
  <si>
    <t>4.2.9. Nguyên tắc kế toán ghi nhận các khoản đầu tư nhận thế chấp (Tài khoản không trình bày trên Báo cáo tình hình tài chính):</t>
  </si>
  <si>
    <t>4.3. Nguyên tắc ghi nhận bất động sản đầu tư</t>
  </si>
  <si>
    <t>4.4. Nguyên tắc ghi nhận tài sản cố định hữu hình</t>
  </si>
  <si>
    <t>4.5. Nguyên tắc ghi nhận tài sản cố định vô hình</t>
  </si>
  <si>
    <t>4.6. Nguyên tắc ghi nhận và trình bày về sự suy giảm giá trị của tài sản phi tiền tệ</t>
  </si>
  <si>
    <t>4.7  Nguyên tắc ghi nhận tài sản cố định thuê tài chính</t>
  </si>
  <si>
    <t>4.8. Nguyên tắc ghi nhận các khoản đầu tư tài chính dài hạn (Công ty con, công ty liên doanh, liên kết)</t>
  </si>
  <si>
    <t>4.10. Nguyên tắc và phương pháp kế toán các khoản phải thu ngắn hạn, dài hạn</t>
  </si>
  <si>
    <t>4.10.1. Nguyên tắc và phương pháp kế toán các khoản phải thu về tài sản tài chính:</t>
  </si>
  <si>
    <t>4.10.1.1. Nguyên tắc và phương pháp kế toán phải thu bán các tài sản tài chính:</t>
  </si>
  <si>
    <t>4.10.1.2. Nguyên tắc và phương pháp kế toán phải thu và dự thu cổ tức, tiền lãi các tài sản tài chính:</t>
  </si>
  <si>
    <t>a. Phải thu và dự thu cổ tức:</t>
  </si>
  <si>
    <t>b. Phải thu và dự thu tiền lãi các tài sản tài chính:</t>
  </si>
  <si>
    <t>. Phải thu và dự thu tiền lãi đến kỳ nhưng chưa nhận được tiền:</t>
  </si>
  <si>
    <t>. Phải thu và dự thu tiền lãi đến kỳ nhưng chưa đến kỳ nhận lãi:</t>
  </si>
  <si>
    <t>4.10.2. Nguyên tắc và phương pháp kế toán các khoản phải thu khác:</t>
  </si>
  <si>
    <t>4.10.3. Nguyên tắc và phương pháp kế toán dự phòng nợ phải thu khó đòi:</t>
  </si>
  <si>
    <t>4.10.3.2. Nguyên tắc và phương pháp kế toán dự phòng nợ các khoản dự thu khó đòi về cổ tức, tiền lãi các sản tài chính:</t>
  </si>
  <si>
    <t>4.10.3.3. Nguyên tắc và phương pháp kế toán dự phòng phải thu khó đòi các khoản đầu tư giữ đến ngày đáo hạn</t>
  </si>
  <si>
    <t>4.10.3.4. Nguyên tắc và phương pháp kế toán dự phòng nợ khó đòi phải thu khác:</t>
  </si>
  <si>
    <t>4.11. Nguyên tắc và phương pháp kế toán các khoản nợ phải trả ngắn hạn, dài hạn:</t>
  </si>
  <si>
    <t>4.11.1. Nguyên tắc và phương pháp kế toán các khoản vay: (Vay, trái phiếu chuyển đổi, trái phiếu phát hành, vay tài sản tài chính, nợ thuê tài chính, vay Quỹ hõ trợ tài chính)</t>
  </si>
  <si>
    <t>4.11.2. Nguyên tắc và phương pháp kế toán phải trả hoạt động giao dịch chứng khoán:</t>
  </si>
  <si>
    <t>4.11.3. Nguyên tắc và phương pháp kế toán phải trả Tổ chức phát hành chứng khoán:</t>
  </si>
  <si>
    <t>4.11.5. Nguyên tắc và phương pháp kế toán thuế và các khoản phải nộp Nhà nước:</t>
  </si>
  <si>
    <t>4.11.5.1.Thuế Thu nhập doanh nghiệp</t>
  </si>
  <si>
    <t>a. Đối với Tổ chức trong nước:</t>
  </si>
  <si>
    <t>b. Đối với Tổ chức nước ngoài:</t>
  </si>
  <si>
    <t>4.11.5.2.Thuế Thu nhập cá nhân</t>
  </si>
  <si>
    <t>- Đối với cá nhân trong nước:</t>
  </si>
  <si>
    <t>- Đối với cá nhân nước ngoài:</t>
  </si>
  <si>
    <t>4.11.5.3.Thuế, phí phải nộp khác:</t>
  </si>
  <si>
    <t>4.11.6. Kế toán chi phí phải trả ngắn hạn, dài hạn</t>
  </si>
  <si>
    <t>4.11.6.2. Nguyên tắc và phương pháp kế toán các khoản trích trước theo khối lượng giá trị giao dịch đã thực hiện:</t>
  </si>
  <si>
    <t>4.11.6.3. Nguyên tắc và phương pháp kế toán các khoản trích trước phí dịch vụ theo Hợp đồng cung cấp dịch vụ của năm tài chính:</t>
  </si>
  <si>
    <t>4.11.7. Nguyên tắc và phương pháp kế toán ghi nhận các khoản phải trả, phải nộp khác:</t>
  </si>
  <si>
    <t>4.11.8. Nguyên tắc và phương pháp kế toán ghi nhận các khoản phải trả hoạt động cung cấp dịch vụ:</t>
  </si>
  <si>
    <t>a. Đối với các khoản vay:</t>
  </si>
  <si>
    <t>b. Đối với các khoản nợ phải trả:</t>
  </si>
  <si>
    <t>4.12. Nguyên tắc và phương pháp kế toán ghi nhận vốn chủ sở hữu của CTCK:</t>
  </si>
  <si>
    <t>4.12.1. Nguyên tắc ghi nhận vốn đầu tư của chủ sở hữu:</t>
  </si>
  <si>
    <t>4.12.2. Nguyên tắc ghi nhận lợi nhuận CTCK:</t>
  </si>
  <si>
    <t>a. Nguyên tắc ghi nhận lợi nhuận đã thực hiện:</t>
  </si>
  <si>
    <t>b. Nguyên tắc ghi nhận lợi nhuận chưa thực hiện:</t>
  </si>
  <si>
    <t>4.12.3. Nguyên tắc ghi nhận chênh lệch tỷ giá hối đoái:</t>
  </si>
  <si>
    <t>a. Chênh lệch tỷ giá hối đoái thực hiện trong kỳ:</t>
  </si>
  <si>
    <t>b. Chênh lệch tỷ giá hối đoái  đánh giá lại cuối kỳ:</t>
  </si>
  <si>
    <t>4.12.4. Nguyên tắc phân phối lợi nhuận của CTCK: (cho cổ đông hoặc thành viên góp vốn, các quỹ của CTCK).</t>
  </si>
  <si>
    <t>4.13. Nguyên tắc và phương pháp kế toán ghi nhận các khoản doanh thu, thu nhập  CTCK:</t>
  </si>
  <si>
    <t>4.13.1. Nguyên tắc và phương pháp ghi nhận doanh thu và dự thu cổ tức, tiền lãi từ các tài sản tài chính:</t>
  </si>
  <si>
    <t>a. Từ các TSTC PVTPL, HTM, các khoản cho vay, AFS:</t>
  </si>
  <si>
    <t>b. Từ các khoản đầu tư tài chính dài hạn (Đầu tư vào công ty con, công ty liên doanh, liên kết):</t>
  </si>
  <si>
    <t>4.13.2. Nguyên tắc và phương pháp ghi nhận thu nhập, lỗ và chi phí giao dịch các tài sản tài chính:</t>
  </si>
  <si>
    <t>a. Ghi nhận thu nhập đầu tư và ghi nhận lỗ tài sản tài chính:</t>
  </si>
  <si>
    <t>b. Ghi nhận chi phí giao dịch mua các tài sản tài chính:</t>
  </si>
  <si>
    <t>c. Ghi nhận chi phí giao dịch bán các tài sản tài chính:</t>
  </si>
  <si>
    <t>d. Ghi nhận dự phòng và hoàn nhập nợ phải thu khó đòi:</t>
  </si>
  <si>
    <t>d.1. Ghi nhận dự phòng và hoàn nhập nợ phải thu khó đòi về các tài sản tài chính FVTPL, HTM, AFS</t>
  </si>
  <si>
    <t>d.1. Ghi nhận dự phòng và hoàn nhập nợ phải thu khó đòi về các tài sản tài chính các doanh thu tài chính</t>
  </si>
  <si>
    <t>đ. Ghi nhận doanh thu khác:</t>
  </si>
  <si>
    <t>e. Ghi nhận chi phí đầu tư khác:</t>
  </si>
  <si>
    <t>f. Nguyên tắc ghi nhận và phương pháp hạch toán các khoản giảm trừ doanh thu (Nếu có):</t>
  </si>
  <si>
    <t>4.14. Nguyên tắc ghi nhận doanh thu tài chính, chi phí hoạt động tài chính:</t>
  </si>
  <si>
    <t>a. Ghi nhận lãi, lỗ chênh lệch tỷ giá hối đoái đã thực hiện:</t>
  </si>
  <si>
    <t>b. Ghi nhận lãi, lỗ chênh lệch tỷ giá hối đoái chưa thực hiện:</t>
  </si>
  <si>
    <t>c. Ghi nhận cổ tức hoặc lợi nhuận được chia của các khoản đầu tư vào công ty con, công ty liên kết, liên doanh:</t>
  </si>
  <si>
    <t>d. Ghi nhận chi phí lãi vay:</t>
  </si>
  <si>
    <t>e. Ghi nhận doanh thu tài chính khác:</t>
  </si>
  <si>
    <t>f. Ghi nhận chi phí đầu tư khác:</t>
  </si>
  <si>
    <t>4.15. Nguyên tắc ghi nhận chi phí quản lý CTCK:</t>
  </si>
  <si>
    <t>4.16. Nguyên tắc ghi nhận thu nhập khác, chi phí khác:</t>
  </si>
  <si>
    <t>a. Ghi nhận thu nhập khác:</t>
  </si>
  <si>
    <t>b. Ghi nhận chi phí khác:</t>
  </si>
  <si>
    <t>4.17. Nguyên tắc và phương pháp ghi nhận chi phí Thuế Thu nhập doanh nghiệp hiện hành:</t>
  </si>
  <si>
    <t>4.18. Các nguyên tắc và chính sách kế toán khác:</t>
  </si>
  <si>
    <t>4.19. Nguyên tắc ghi nhận, quản lý và trình bày trên Báo cáo tài chính về tài sản và nợ phải trả khách hàng</t>
  </si>
  <si>
    <t>6. Các chính sách định giá các tài sản tài chính thuộc Danh mục tài sản tài chính của CTCK</t>
  </si>
  <si>
    <t>6.2. Hiệu quả của việc sử dụng các phương pháp định giá và kỹ thuật định giá:</t>
  </si>
  <si>
    <t>6.3. Trường hợp miễn thuyết minh giá trị hợp lý:</t>
  </si>
  <si>
    <t>6.5. Chính sách định giá các tài sản tài chính thuộc Danh mục tài sản tài chính của CTCK theo nguyên tắc giá gốc (Nếu có)</t>
  </si>
  <si>
    <t>7. Thông tin bổ sung cho các Báo cáo tài chính</t>
  </si>
  <si>
    <t xml:space="preserve">A 7.1. Tiền và các khoản tương đương tiền </t>
  </si>
  <si>
    <t>- Tiền mặt tại quỹ</t>
  </si>
  <si>
    <t>- Tiền đang chuyển</t>
  </si>
  <si>
    <t>- Tiền gửi về bán chứng khoán bảo lãnh phát hành</t>
  </si>
  <si>
    <t>Khối lượng giao dịch thực hiện trong năm</t>
  </si>
  <si>
    <t>Giá trị khối lượng giao dịch thực hiện trong năm</t>
  </si>
  <si>
    <t>b)     Của Nhà đầu tư</t>
  </si>
  <si>
    <t>Tài sản FVTPL</t>
  </si>
  <si>
    <t>Giá trị ghi sổ</t>
  </si>
  <si>
    <t>Giá trị hợp lý</t>
  </si>
  <si>
    <t>Tài sản AFS</t>
  </si>
  <si>
    <t>Tài sản HTM</t>
  </si>
  <si>
    <t>Các khoản cho vay và phải thu</t>
  </si>
  <si>
    <t>Các loại TSTC</t>
  </si>
  <si>
    <t>Giá mua</t>
  </si>
  <si>
    <t>Giá trị thị trường hoặc giá trị kỳ này</t>
  </si>
  <si>
    <t>CL đánh giá kỳ này</t>
  </si>
  <si>
    <t>Giá trị đánh giá lại</t>
  </si>
  <si>
    <t>Giá trị thị trường hoặc giá trị kỳ trước</t>
  </si>
  <si>
    <t>CL đánh giá kỳ trước</t>
  </si>
  <si>
    <t>Chênh lệch tăng</t>
  </si>
  <si>
    <t>Chênh lệch giảm</t>
  </si>
  <si>
    <t>A</t>
  </si>
  <si>
    <t>B</t>
  </si>
  <si>
    <t>1</t>
  </si>
  <si>
    <t>2</t>
  </si>
  <si>
    <t>3=(2-1)</t>
  </si>
  <si>
    <t>4=(1-2)</t>
  </si>
  <si>
    <t>5=(1+3-4)</t>
  </si>
  <si>
    <t>6</t>
  </si>
  <si>
    <t>7</t>
  </si>
  <si>
    <t>8=(7-6)</t>
  </si>
  <si>
    <t>9=(6-7)</t>
  </si>
  <si>
    <t>10=(6+8-9)</t>
  </si>
  <si>
    <t>I</t>
  </si>
  <si>
    <t>FVTPL</t>
  </si>
  <si>
    <t>Cổ phiếu</t>
  </si>
  <si>
    <t>Trái phiếu</t>
  </si>
  <si>
    <t>II</t>
  </si>
  <si>
    <t>HTM</t>
  </si>
  <si>
    <t>III</t>
  </si>
  <si>
    <t>IV</t>
  </si>
  <si>
    <t>AFS</t>
  </si>
  <si>
    <t>Loại TSTC</t>
  </si>
  <si>
    <t>Cơ sở lập dự phòng kỳ này</t>
  </si>
  <si>
    <t>Giá trị lập dự phòng kỳ trước</t>
  </si>
  <si>
    <t>Mức trích lập hoặc hoàn nhập kỳ này</t>
  </si>
  <si>
    <t>Số lượng</t>
  </si>
  <si>
    <t>Giá sổ sách kế toán</t>
  </si>
  <si>
    <t>Giá thị trường tại thời điểm lập BCTC</t>
  </si>
  <si>
    <t>Giá trị lập dự phòng kỳ này</t>
  </si>
  <si>
    <t>3</t>
  </si>
  <si>
    <t>4</t>
  </si>
  <si>
    <t>5</t>
  </si>
  <si>
    <t xml:space="preserve">I         </t>
  </si>
  <si>
    <t>TSTC FVTPL</t>
  </si>
  <si>
    <t xml:space="preserve">1         </t>
  </si>
  <si>
    <t xml:space="preserve">2         </t>
  </si>
  <si>
    <t xml:space="preserve">II        </t>
  </si>
  <si>
    <t>TSTC HTM</t>
  </si>
  <si>
    <t xml:space="preserve">III       </t>
  </si>
  <si>
    <t>TSTC cho vay</t>
  </si>
  <si>
    <t xml:space="preserve">IV        </t>
  </si>
  <si>
    <t>TSTC AFS</t>
  </si>
  <si>
    <t xml:space="preserve">          </t>
  </si>
  <si>
    <t>A. 7.4. Dự phòng suy giảm giá trị tài sản tài chính và tài sản nhận thế chấp</t>
  </si>
  <si>
    <t>7.5.1. Các khoản phải thu bán các khoản đầu tư</t>
  </si>
  <si>
    <t>Trong đó:</t>
  </si>
  <si>
    <t>7.5.2. Các khoản phải thu và dự thu cổ tức, tiền lãi các khoản đầu tư</t>
  </si>
  <si>
    <t>Chi tiết các khoản phải thu và dự thu khó đòi về cổ tức, tiền lãi các khoản đầu tư</t>
  </si>
  <si>
    <t>7.5.3. Các khoản phải thu các khoản đầu tư đáo hạn</t>
  </si>
  <si>
    <t>Chi tiết các khoản phải thu các khoản đầu tư đáo hạn không có khả năng thu hồi vốn</t>
  </si>
  <si>
    <t>7.5.4. Phải thu hoạt động Margin</t>
  </si>
  <si>
    <t>7.5.5. Phải thu các dịch vụ CTCK cung cấp</t>
  </si>
  <si>
    <t>7.5.6. Phải thu về lỗi giao dịch chứng khoán</t>
  </si>
  <si>
    <t>A 7.6. Dự phòng phải thu khó đòi</t>
  </si>
  <si>
    <t>CTCK phải thuyết minh chi tiết về loại phải thu khó đòi phải lập dự phòng (chi tiết theo loại, nhóm, đối tượng phải thu khó đòi)</t>
  </si>
  <si>
    <t>Loại phải thu khó đòi_x000D_
phải lập dự phòng</t>
  </si>
  <si>
    <t>Giá trị phải thu khó đòi</t>
  </si>
  <si>
    <t>Tham chiếu</t>
  </si>
  <si>
    <t>Số trích lập trong kỳ</t>
  </si>
  <si>
    <t>Số hoàn nhập trong kỳ</t>
  </si>
  <si>
    <t>Dự phòng khó đòi phải thu bán các tài sản tài chính</t>
  </si>
  <si>
    <t>Khách hàng A</t>
  </si>
  <si>
    <t>Khách hàng B</t>
  </si>
  <si>
    <t>Dự phòng khó đòi phải thu và dự thu cổ tức, tiền lãi đến hạn</t>
  </si>
  <si>
    <t>Dự phòng nợ phải thu các khoản đầu tư đáo hạn</t>
  </si>
  <si>
    <t>Dự phòng nợ phải thu khác khó đòi</t>
  </si>
  <si>
    <t>A.7.7. Hàng tồn kho</t>
  </si>
  <si>
    <t>A 7.8. Phải trả mua các tài sản tài chính</t>
  </si>
  <si>
    <t>A7.9. Phải trả hoạt động giao dịch chứng khoán</t>
  </si>
  <si>
    <t>A.7.10. Phải trả cổ tức, gốc và lãi trái phiếu</t>
  </si>
  <si>
    <t>- Phải trả hộ cổ tức, gốc và lãi trái phiếu cho Nhà đầu tư</t>
  </si>
  <si>
    <t>- Phải trả cổ tức cho cổ đông hoặc lợi nhuận cho thành viên góp vốn</t>
  </si>
  <si>
    <t>A 7.11. Thuế và các khoản phải nộp Nhà nước</t>
  </si>
  <si>
    <t>- Thuế Thu nhập doanh nghiệp</t>
  </si>
  <si>
    <t>- Thuế Thu nhập cá nhân</t>
  </si>
  <si>
    <t>- Các loại Thuế khác (Thuế Nhà thầu)</t>
  </si>
  <si>
    <t>- Các khoản phí, lệ phí và các khoản phải nộp khác</t>
  </si>
  <si>
    <t>A 7.12. Phải trả Tổ chức phát hành chứng khoán</t>
  </si>
  <si>
    <t>A.7.13. Chi phí phải trả</t>
  </si>
  <si>
    <t>A. 7.14. Phải trả lỗi giao dịch chứng khoán</t>
  </si>
  <si>
    <t>- Phải trả lỗi giao dịch chứng khoán tự doanh</t>
  </si>
  <si>
    <t>- Phải trả lỗi giao dịch chứng khoán môi giới</t>
  </si>
  <si>
    <t>- Phải trả lỗi giao dịch chứng khoán chưa xác định được đối tượng</t>
  </si>
  <si>
    <t>A 7.15. Phải trả người bán</t>
  </si>
  <si>
    <t>A 7.16. Phải trả, phải nộp khác</t>
  </si>
  <si>
    <t>A.7.17. Tài sản thuế thu nhập hoãn lại và thuế thu nhập hoãn lại phải trả</t>
  </si>
  <si>
    <t>a. Tài sản thuế thu nhập hoãn lại:</t>
  </si>
  <si>
    <t>- Tài sản Thuế Thu nhập hoãn lại liên quan đến khoản chênh lệch tạm thời được khấu trừ</t>
  </si>
  <si>
    <t>- Tài sản Thuế Thu nhập hoãn lại liên quan đến khoản lỗ tính thuế chưa sử dụng</t>
  </si>
  <si>
    <t>- Tài sản Thuế Thu nhập hoãn lại liên quan đến khoản ưu đãi tính thuế chưa sử dụng</t>
  </si>
  <si>
    <t>- Khoản hoàn nhập Tài sản Thuế Thu nhập hoãn lại đã được ghi nhận từ các năm trước</t>
  </si>
  <si>
    <t>b. Thuế thu nhập hoãn lại phải trả</t>
  </si>
  <si>
    <t>- Thuế Thu nhập hoãn lại Phải trả phát sinh từ Các khoản chênh lệch tạm thời chịu Thuế</t>
  </si>
  <si>
    <t>- Khoản hoàn nhập Thuế Thu nhập hoãn lại Phải trả đã được ghi nhận từ Các năm trước</t>
  </si>
  <si>
    <t>- Thuế Thu nhập hoãn lại Phải trả</t>
  </si>
  <si>
    <t>Khoản mục</t>
  </si>
  <si>
    <t>Nhà cửa, vật kiến trúc</t>
  </si>
  <si>
    <t>Máy móc thiết bị</t>
  </si>
  <si>
    <t>Phương tiện vận tải, truyền dẫn</t>
  </si>
  <si>
    <t>Thiết bị dụng cụ quản lý</t>
  </si>
  <si>
    <t>TSCĐ hữu hình khác</t>
  </si>
  <si>
    <t>Tổng cộng</t>
  </si>
  <si>
    <t>Nguyên giá TSCĐ hữu hình</t>
  </si>
  <si>
    <t>Số dư đầu năm</t>
  </si>
  <si>
    <t>- Mua trong năm</t>
  </si>
  <si>
    <t>- Đầu tư XDCB hoàn thành</t>
  </si>
  <si>
    <t>- Tăng khác</t>
  </si>
  <si>
    <t>- Chuyển sang bất động sản đầu tư</t>
  </si>
  <si>
    <t>- Thanh lý, nhượng bán</t>
  </si>
  <si>
    <t>- Giảm khác</t>
  </si>
  <si>
    <t>Giá trị hao mòn luỹ kế</t>
  </si>
  <si>
    <t>- Khấu hao trong năm</t>
  </si>
  <si>
    <t>Giá trị còn lại của TSCĐHH</t>
  </si>
  <si>
    <t>Đánh giá theo giá trị hợp lý</t>
  </si>
  <si>
    <t>Quyền sử dụng đất</t>
  </si>
  <si>
    <t>Quyền phát hành</t>
  </si>
  <si>
    <t>Bản quyền, bằng sáng chế</t>
  </si>
  <si>
    <t>Nhãn hiệu hàng hóa</t>
  </si>
  <si>
    <t>Phần mềm máy tính</t>
  </si>
  <si>
    <t>TSCĐ vô hình khác</t>
  </si>
  <si>
    <t>Nguyên giá TSCĐ</t>
  </si>
  <si>
    <t>Số dư đầu kỳ</t>
  </si>
  <si>
    <t>- Mua trong kỳ</t>
  </si>
  <si>
    <t>- Tạo ra từ nội bộ doanh nghiệp</t>
  </si>
  <si>
    <t>- Tăng do hợp nhất kinh doanh</t>
  </si>
  <si>
    <t>Giá trị còn lại của TSCĐVH</t>
  </si>
  <si>
    <t>Loại vay ngắn hạn</t>
  </si>
  <si>
    <t>Lãi suất vay</t>
  </si>
  <si>
    <t>Số vay trong kỳ</t>
  </si>
  <si>
    <t>Số trả trong kỳ</t>
  </si>
  <si>
    <t>Số dư cuối kỳ</t>
  </si>
  <si>
    <t>- Vay ngân hàng (Chi tiết theo mục đích vay / Thời hạn vay)</t>
  </si>
  <si>
    <t>- Vay cá nhân (Chi tiết theo mục đích vay / Thời hạn vay)</t>
  </si>
  <si>
    <t>- Vay của đối tượng khác (Chi tiết theo mục đích vay / Thời hạn vay)</t>
  </si>
  <si>
    <t>- Các loại Vay ngắn hạn khác</t>
  </si>
  <si>
    <t>- Chi tiết theo các loại vay</t>
  </si>
  <si>
    <t>Các loại vay và nợ dài hạn</t>
  </si>
  <si>
    <t>a - Vay dài hạn</t>
  </si>
  <si>
    <t>- Vay đối tượng khác (Chi tiết theo mục đích vay / Thời hạn vay)</t>
  </si>
  <si>
    <t>b - Nợ dài hạn</t>
  </si>
  <si>
    <t>- Thuê tài chính</t>
  </si>
  <si>
    <t>- Nợ dài hạn khác</t>
  </si>
  <si>
    <t>Thời hạn</t>
  </si>
  <si>
    <t>Tổng khoản thanh toán tiền thuê tài chính</t>
  </si>
  <si>
    <t>Trả tiền lãi thuê</t>
  </si>
  <si>
    <t>Trả nợ gốc</t>
  </si>
  <si>
    <t>Từ 1 năm trở xuống</t>
  </si>
  <si>
    <t>Trên 1 năm đến 5 năm</t>
  </si>
  <si>
    <t>Trên 5 năm</t>
  </si>
  <si>
    <t>Chỉ tiêu</t>
  </si>
  <si>
    <t>a. Chi phí trả trước ngắn hạn</t>
  </si>
  <si>
    <t>b. Chi phí trả trước dài hạn</t>
  </si>
  <si>
    <t>Chi phí trả trước về thuê hoạt động TSCĐ</t>
  </si>
  <si>
    <t>A.7.23.Tiền nộp Quỹ Hỗ trợ thanh toán</t>
  </si>
  <si>
    <t>Tiền nộp ban đầu</t>
  </si>
  <si>
    <t>Tiền nộp bổ sung</t>
  </si>
  <si>
    <t>Tiền lãi phân bổ trong năm</t>
  </si>
  <si>
    <t>A.7.24 Lợi nhuận chưa phân phối</t>
  </si>
  <si>
    <t>A.7.25 Tình hình phân phối thu nhập cho cổ đông hoặc các thành viên góp vốn</t>
  </si>
  <si>
    <t>1. Lãi đã thực hiện chưa phân phối năm trước (tại 31/12/20....)</t>
  </si>
  <si>
    <t>2. Lỗ chưa thực hiện tính đến: .../.../20...</t>
  </si>
  <si>
    <t>3. Lỗ/lãi đã thực hiện năm nay tính từ 1/1/20... đến .../.../20....</t>
  </si>
  <si>
    <t>4. Cơ sở lợi nhuận phân phối cho cổ đông hoặc các thành viên góp vốn  tính đến .../.../20... (4)=(1-2 +/-3)</t>
  </si>
  <si>
    <t>6. Số lãi phân phối cho cho cổ đông hoặc các thành viên góp vốn  năm nay tại..../..../20...(5)=(4*Tỷ lệ Phân phối thu nhập cho cho cổ đông hoặc các thành viên góp vốn  theo Điều lệ CTCK và Nghị quyết Đại hội đồng cổ đông, Đại hội thành viên )</t>
  </si>
  <si>
    <t>7. Thuế phải nộp tính trên thu nhập phân phối cho Nhà đầu tư sở hữu Cổ phiếu (6)=(5*Thuế suất có liên quan)</t>
  </si>
  <si>
    <t>8. Tổng thu nhập phân phối cho cho cổ đông hoặc các thành viên góp vốn  (7)=(5-6)</t>
  </si>
  <si>
    <t>a. Ngắn hạn</t>
  </si>
  <si>
    <t>b. Dài hạn</t>
  </si>
  <si>
    <t>7. Tài sản tài chính ký quỹ đảm bảo khoản vay</t>
  </si>
  <si>
    <t>A.7.28. Tài sản tài chính đã lưu ký tại VSD và chưa giao dịch của CTCK</t>
  </si>
  <si>
    <t>3. Tài sản tài chính đã lưu ký tại VSD và chưa giao dịch, cầm cố</t>
  </si>
  <si>
    <t>4. Tài sản tài chính đã lưu ký tại VSD và chưa giao dịch, phong tỏa, tạm giữ</t>
  </si>
  <si>
    <t>A.7.29. Tài sản tài chính chờ về của CTCK</t>
  </si>
  <si>
    <t>A.7.30. Tài sản tài chính sửa lỗi giao dịch của CTCK</t>
  </si>
  <si>
    <t>A.7.31. Tài sản tài chính chưa lưu ký tại VSD của CTCK</t>
  </si>
  <si>
    <t>A.7.32. Tài sản tài chính được hưởng quyền của CTCK</t>
  </si>
  <si>
    <t>A.7.33. Chứng khoán nhận ủy thác đấu giá của CTCK (nếu có)</t>
  </si>
  <si>
    <t>A.7.35. Tài sản tài chính đã lưu ký tại VSD và chưa giao dịch của Nhà đầu tư</t>
  </si>
  <si>
    <t>A.7.36. Tài sản tài chính chờ về của Nhà đầu tư</t>
  </si>
  <si>
    <t>A.7.37. Tài sản tài chính chưa lưu ký tại VSD của Nhà đầu tư</t>
  </si>
  <si>
    <t>A.7.38. Tài sản tài chính được hưởng quyền của Nhà đầu tư</t>
  </si>
  <si>
    <t>A.7.39.  Tiền gửi của Nhà đầu tư</t>
  </si>
  <si>
    <t>1. Tiền gửi của Nhà đầu tư về giao dịch chứng khoán theo phương thức CTCK quản lý</t>
  </si>
  <si>
    <t>1.1. Tiền gửi của Nhà đầu tư trong nước về giao dịch chứng khoán theo phương thức CTCK quản lý</t>
  </si>
  <si>
    <t>1.2. Tiền gửi của Nhà đầu tư nước ngoài về giao dịch chứng khoán theo phương thức CTCK quản lý</t>
  </si>
  <si>
    <t>2. Tiền gửi của Nhà đầu tư về giao dịch chứng khoán theo phương thức NHTM quản lý</t>
  </si>
  <si>
    <t>2.1. Tiền gửi của Nhà đầu tư trong nước về giao dịch chứng khoán theo phương thức NHTM  quản lý</t>
  </si>
  <si>
    <t>2.2. Tiền gửi của Nhà đầu tư nước ngoài về giao dịch chứng khoán theo phương thức  NHTM  quản lý</t>
  </si>
  <si>
    <t>3. Tiền gửi tổng hợp giao dịch chứng khoán cho khách hàng</t>
  </si>
  <si>
    <t>4.1. Tiền gửi bù trừ và thanh toán giao dịch chứng khoán của Nhà đầu tư trong nước</t>
  </si>
  <si>
    <t>4.2. Tiền gửi bù trừ và thanh toán giao dịch chứng khoán của Nhà đầu tư nước ngoài</t>
  </si>
  <si>
    <t>A.7.40.  Tiền gửi của Tổ chức phát hành</t>
  </si>
  <si>
    <t>1.Tiền gửi bán chứng khoán bảo lãnh đại , đại lý phát hành</t>
  </si>
  <si>
    <t>2.Tiền gửi thanh toán gốc, tiền lãi và cổ tức của Tổ chức phát hành</t>
  </si>
  <si>
    <t>1. Phải trả Nhà đầu tư - Tiền gửi của Nhà đầu tư về tiền gửi giao dịch chứng khoán theo phương thức CTCK quản lý</t>
  </si>
  <si>
    <t>1.1. Của Nhà đầu tư trong nước</t>
  </si>
  <si>
    <t>1.2. Của Nhà đầu tư trong nước</t>
  </si>
  <si>
    <t>2. Phải trả Nhà đầu tư - Tiền gửi của Nhà đầu tư về tiền gửi giao dịch chứng khoán theo phương thức NHTM quản lý</t>
  </si>
  <si>
    <t>2.1. Của Nhà đầu tư trong nước</t>
  </si>
  <si>
    <t>2.2. Của Nhà đầu tư trong nước</t>
  </si>
  <si>
    <t>3.1. Của Nhà đầu tư trong nước</t>
  </si>
  <si>
    <t>3.2. Của Nhà đầu tư nước ngoài</t>
  </si>
  <si>
    <t>4.1. Của Nhà đầu tư trong nước</t>
  </si>
  <si>
    <t>4.2. Của Nhà đầu tư nước ngoài</t>
  </si>
  <si>
    <t>1. Phải trả phí môi giới chứng khoán</t>
  </si>
  <si>
    <t>2. Phải trả phí lưu ký chứng khoán</t>
  </si>
  <si>
    <t>3. Phải trả phí tư vấn đầu tư</t>
  </si>
  <si>
    <t>A.7.43. Phải thu, phải trả của Nhà đầu tư về sửa lỗi giao dịch</t>
  </si>
  <si>
    <t>1. Phải thu của CTCK về sửa lỗi giao dịch của Nhà đầu tư</t>
  </si>
  <si>
    <t>1.1. Phải thu của CTCK về sửa lỗi giao dịch của Nhà đầu tư trong nước</t>
  </si>
  <si>
    <t>1.2. Phải thu của CTCK về sửa lỗi giao dịch của Nhà đầu tư nước ngoài</t>
  </si>
  <si>
    <t>A.7.44. Phải trả vay CTCK của Nhà đầu tư</t>
  </si>
  <si>
    <t>1. Phải trả nghiệp vụ margin</t>
  </si>
  <si>
    <t>a. Phải trả gốc nghiệp vụ ứng trước tiền bán chứng khoán của Nhà đầu tư trong nước</t>
  </si>
  <si>
    <t>b. Phải trả gốc nghiệp vụ ứng trước tiền bán chứng khoán của Nhà đầu tư nước ngoài</t>
  </si>
  <si>
    <t>a. Phải trả lãi nghiệp vụ ứng trước tiền bán chứng khoán của Nhà đầu tư trong nước</t>
  </si>
  <si>
    <t>b. Phải trả lãi nghiệp vụ ứng trước tiền bán chứng khoán của Nhà đầu tư nước ngoài</t>
  </si>
  <si>
    <t>Danh mục các khoản đầu tư</t>
  </si>
  <si>
    <t>Số lượng bán</t>
  </si>
  <si>
    <t>Giá bán</t>
  </si>
  <si>
    <t>Tổng giá trị bán</t>
  </si>
  <si>
    <t>Giá vốn bình quân gia quyền tính đến cuối ngày giao dịch</t>
  </si>
  <si>
    <t>Lãi, lỗ bán chứng khoán kỳ này</t>
  </si>
  <si>
    <t>Lãi, lỗ bán chứng khoán lũy kế đến kỳ này</t>
  </si>
  <si>
    <t>Lãi, lỗ bán chứng khoán_x000D_
năm trước</t>
  </si>
  <si>
    <t>3=1*2</t>
  </si>
  <si>
    <t>5=3-4</t>
  </si>
  <si>
    <t>Cổ phiếu niêm yết</t>
  </si>
  <si>
    <t>Cổ phiếu chưa niêm yết</t>
  </si>
  <si>
    <t>Trái phiếu niêm yết</t>
  </si>
  <si>
    <t>Trái phiếu chưa niêm yết</t>
  </si>
  <si>
    <t>Tiền gửi có kỳ hạn cố định</t>
  </si>
  <si>
    <t>Danh mục các loại tài sản tài chính</t>
  </si>
  <si>
    <t>Giá trị mua theo sổ kế toán</t>
  </si>
  <si>
    <t>Giá thị trường hoặc Giá trị hợp lý</t>
  </si>
  <si>
    <t>Chênh lệch đánh giá lại kỳ này</t>
  </si>
  <si>
    <t>Chênh lệch đánh giá lại kỳ trước</t>
  </si>
  <si>
    <t>Chênh lệch điều chỉnh sổ kế toán kỳ này</t>
  </si>
  <si>
    <t>C</t>
  </si>
  <si>
    <t>D</t>
  </si>
  <si>
    <t>E=C-D</t>
  </si>
  <si>
    <t>F</t>
  </si>
  <si>
    <t>G=E-F</t>
  </si>
  <si>
    <t>Loại FVTPL</t>
  </si>
  <si>
    <t>Công cụ thị trường</t>
  </si>
  <si>
    <t>Các khoản đầu tư phái sinh niêm yết</t>
  </si>
  <si>
    <t>Các khoản đầu tư phái sinh chưa niêm yết</t>
  </si>
  <si>
    <t>8</t>
  </si>
  <si>
    <t>Các khoản đầu tư cho vay</t>
  </si>
  <si>
    <t>9</t>
  </si>
  <si>
    <t>Các khoản đầu tư đem thế chấp</t>
  </si>
  <si>
    <t>Các khoản đầu tư mua chưa chuyển quyền sở hữu</t>
  </si>
  <si>
    <t>Loại HTM</t>
  </si>
  <si>
    <t>Loại các khoản cho vay và phải thu</t>
  </si>
  <si>
    <t>Loại AFS</t>
  </si>
  <si>
    <t>a. Từ tài sản tài chính FVTPL:</t>
  </si>
  <si>
    <t>b. Từ tài sản tài chính HTM:</t>
  </si>
  <si>
    <t>c. Từ Các khoản cho vay</t>
  </si>
  <si>
    <t>d. Từ AFS:</t>
  </si>
  <si>
    <t>Các loại doanh thu hoạt động khác</t>
  </si>
  <si>
    <t>Kỳ này</t>
  </si>
  <si>
    <t>Lũy kế đến</t>
  </si>
  <si>
    <t>Thu nhập hoạt động khác</t>
  </si>
  <si>
    <t>1.1</t>
  </si>
  <si>
    <t>Doanh thu cho thuê tài sản</t>
  </si>
  <si>
    <t>1.2</t>
  </si>
  <si>
    <t>Doanh thu các dịch vụ tài chính khác</t>
  </si>
  <si>
    <t>1.3</t>
  </si>
  <si>
    <t>Doanh thu từ trả hộ gốc, lãi trái phiếu và cổ tức của Tổ chức phát hành</t>
  </si>
  <si>
    <t>1.4</t>
  </si>
  <si>
    <t>Doanh thu khác</t>
  </si>
  <si>
    <t>Các loại chi phí hoạt động khác</t>
  </si>
  <si>
    <t>Chi phí hoạt động cung cấp dịch vụ khác</t>
  </si>
  <si>
    <t>Chi phí cho thuê tài sản</t>
  </si>
  <si>
    <t>Chi phí dịch vụ tài chính khác</t>
  </si>
  <si>
    <t>Chi phí từ trả hộ gốc, lãi trái phiếu và cổ tức của Tổ chức phát hành</t>
  </si>
  <si>
    <t>Chi phí lãi tiền gửi có kỳ hạn</t>
  </si>
  <si>
    <t>1.5</t>
  </si>
  <si>
    <t>Chi phí khác</t>
  </si>
  <si>
    <t>Các loại doanh thu hoạt động tài chính</t>
  </si>
  <si>
    <t>Chênh lệch tỷ giá hối đoái</t>
  </si>
  <si>
    <t>Chênh  lệch lãi tỷ giá hối đoái đã thực hiện</t>
  </si>
  <si>
    <t>Chênh lệch lãi tỷ giá hối đoái chưa thực hiện</t>
  </si>
  <si>
    <t>Doanh thu cổ tức từ các khoản đầu tư vào công ty con, công ty liên kết, liên doanh phát sinh trong kỳ</t>
  </si>
  <si>
    <t>Doanh thu dự thu cổ tức, phát sinh trong kỳ</t>
  </si>
  <si>
    <t>Doanh thu hoạt động tài chính khác</t>
  </si>
  <si>
    <t>Loại chi phí</t>
  </si>
  <si>
    <t>Chi phí nghiệp vụ bảo lãnh, đại lý phát hành chứng khoán</t>
  </si>
  <si>
    <t>Chi phí nghiệp vụ tư vấn đầu tư chứng khoán</t>
  </si>
  <si>
    <t>Chi phí nghiệp vụ lưu ký chứng khoán</t>
  </si>
  <si>
    <t>Chi phí hoạt động tư vấn tài chính</t>
  </si>
  <si>
    <t>Chi phí các dịch vụ tài chính khác</t>
  </si>
  <si>
    <t>Chi phí cho thuê, sử dụng tài sản</t>
  </si>
  <si>
    <t>Chi phí trả hộ gốc, lãi trái phiếu và cổ tức cho Tổ chức phát hành</t>
  </si>
  <si>
    <t>Chi phí dịch vụ khác</t>
  </si>
  <si>
    <t>Chi  phí dự phòng và xử lý tổn thất phải thu khó đòi về cung cấp dịch vụ chứng khoán</t>
  </si>
  <si>
    <t>Loại chi phí tài chính</t>
  </si>
  <si>
    <t>Chênh lệch lỗ tỷ giá hối đoái</t>
  </si>
  <si>
    <t>Lỗ chênh lệch tỷ giá đã thực hiện</t>
  </si>
  <si>
    <t>Lỗ chênh lệch tỷ giá chưa thực hiện</t>
  </si>
  <si>
    <t>Chi phí lãi vay</t>
  </si>
  <si>
    <t>Lỗ bán, thanh lý các khoản đầu tư vào công ty con, công ty liên kết, liên doanh</t>
  </si>
  <si>
    <t>Chi phí đầu tư khác</t>
  </si>
  <si>
    <t>Loại chi phí bán bàng</t>
  </si>
  <si>
    <t>BHXH, BHYT, KPCĐ, BHTN nhân viên bán hàng</t>
  </si>
  <si>
    <t>Chi phí vật tư văn phòng</t>
  </si>
  <si>
    <t>Chi phí công cụ, dụng cụ</t>
  </si>
  <si>
    <t>Chi phí khấu hao TSCĐ</t>
  </si>
  <si>
    <t>Chi phí dịch vụ mua ngoài</t>
  </si>
  <si>
    <t>Loại chi phí quản lý CTCK</t>
  </si>
  <si>
    <t>Chi  phí lương và các khoản theo lương</t>
  </si>
  <si>
    <t>BHXH, BHYT, KPCD, BHTN</t>
  </si>
  <si>
    <t>Chi phí bảo hiểm trách nhiệm nghề nghiệp</t>
  </si>
  <si>
    <t>Chi phí khấu hao TSCĐ, BĐSĐT</t>
  </si>
  <si>
    <t>Chi phí dự phòng và hoàn nhập dự phòng</t>
  </si>
  <si>
    <t>Chi tiết chi phí thuế TNDN</t>
  </si>
  <si>
    <t>- Chi phí thuế thu nhập CTCK tính trên thu nhập chịu thuế năm hiện hành</t>
  </si>
  <si>
    <t>- Điều chỉnh chi phí Thuế thu nhập CTCK của các năm trước vào chi phí thuế thu nhập hiện hành năm nay</t>
  </si>
  <si>
    <t>Chi phí thuế thu nhập CTCK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</si>
  <si>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</si>
  <si>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</si>
  <si>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Thu nhập thuế thu nhập doanh nghiệp hoãn lại phát sinh từ việc hoàn nhập thuế thu nhập hoãn lại phải trả</t>
  </si>
  <si>
    <t>- Tổng chi phí thuế thu nhập doanh nghiệp hoãn lại</t>
  </si>
  <si>
    <t>Số phát sinh</t>
  </si>
  <si>
    <t>Thay đổi từ vốn chủ sở hữu và ghi nhận vào kết quả kinh doanh</t>
  </si>
  <si>
    <t>Các giao dịch và các khoản tiền</t>
  </si>
  <si>
    <t>Chi tiết theo nhóm tài sản nhận thế chấp</t>
  </si>
  <si>
    <t>Chi tiết theo các nhóm đối tượng  nợ khó đòi đã xử lý (Phải thu bán các tài sản tài chính, trong đó các khoản đầu tư giữ đến ngày đáo hạn không thu hồi được vốn, phải thu và dự thu cổ tức, tiền lãi các khoản đầu tư, phải thu khác)</t>
  </si>
  <si>
    <t>Chi tiết theo các loại ngoại tệ</t>
  </si>
  <si>
    <t>Chi tiết theo</t>
  </si>
  <si>
    <t>. Loại &lt; =năm;</t>
  </si>
  <si>
    <t>. Loại &gt; hơn 1 năm.</t>
  </si>
  <si>
    <t>Tiền gửi của Nhà đầu tư về hoạt động môi giới chứng khoán</t>
  </si>
  <si>
    <t>Tiền gửi của Nhà đầu tư về giao dịch chứng khoán theo phương thức CTCK quản lý;</t>
  </si>
  <si>
    <t>Tiền gửi của Nhà đầu tư về giao dịch chứng khoán theo phương thức Ngân hàng thương mại quản lý;</t>
  </si>
  <si>
    <t>Tiền gửi của Nhà đầu tư về uỷ thác đầu tư</t>
  </si>
  <si>
    <t>Tiền gửi của Nhà đầu tư vãng lai</t>
  </si>
  <si>
    <t>Bù trừ và thanh toán mua, bán chứng khoán của nhà đầu tư trong nước</t>
  </si>
  <si>
    <t>Bù trừ và thanh toán mua, bán chứng khoán của nhà đầu tư nước ngoài</t>
  </si>
  <si>
    <t>Phải thu về sửa lỗi giao dịch của Nhà đầu tư</t>
  </si>
  <si>
    <t>Phải trả về sửa lỗi giao dịch của Nhà đầu tư</t>
  </si>
  <si>
    <t>Các bên liên quan</t>
  </si>
  <si>
    <t>Mỗi quan hệ</t>
  </si>
  <si>
    <t>Nội dung giao dịch</t>
  </si>
  <si>
    <t>Số tiền</t>
  </si>
  <si>
    <t>Thuyết
 minh</t>
  </si>
  <si>
    <t>-  Tăng (giảm) các khoản đầu tư giữ đến ngày đáo hạn (HTM)</t>
  </si>
  <si>
    <t>-  Tăng (giảm) tài sản tài chính sẵn sàng để bán AFS</t>
  </si>
  <si>
    <t>(-) Tăng, (+) giảm các khoản phải thu các dịch vụ CTCK cung cấp</t>
  </si>
  <si>
    <t>(-) Tăng, (+) giảm các khoản phải thu khác</t>
  </si>
  <si>
    <t>-  Tăng (giảm) Trái phiếu phát hành</t>
  </si>
  <si>
    <t>3.1. Tiền vay Quỹ Hỗ trợ thanh toán</t>
  </si>
  <si>
    <t>3.2. Tiền vay khác</t>
  </si>
  <si>
    <t>4.1. Tiền chi trả gốc vay Quỹ Hỗ trợ thanh toán</t>
  </si>
  <si>
    <t>4.2.Tiền chi trả nợ gốc vay tài sản tài chính</t>
  </si>
  <si>
    <t>5. Tiền chi trả nợ gốc thuê tài chính</t>
  </si>
  <si>
    <t>- Ảnh hưởng của thay đổi tỷ giá hối đoái quy đổi ngoại tệ</t>
  </si>
  <si>
    <t>3. Tiền thu bán chứng khoán ủy thác của khách hàng</t>
  </si>
  <si>
    <t>4.Tiền chi bán chứng khoán ủy thác của khách hàng</t>
  </si>
  <si>
    <t>Tăng/giảm tiền thuần trong kỳ</t>
  </si>
  <si>
    <t>CÔNG TY CỔ PHẦN CHỨNG KHOÁN ĐẠI NAM</t>
  </si>
  <si>
    <t>Tầng 12A, Center Building, Số 01 Nguyễn Huy Tưởng, Thanh Xuân, Hà Nội</t>
  </si>
  <si>
    <t>Tel: 04.7304 7304       Fax: 04.62620656</t>
  </si>
  <si>
    <t>1.2. Địa chỉ liên hệ của CTCK: Tầng 12A, Center Building, Số 01 Nguyễn Huy Tưởng, Thanh Xuân, Hà Nội</t>
  </si>
  <si>
    <t>1.1. Giấy thành lập và hoạt động CTCK: 62/UBCK-GP</t>
  </si>
  <si>
    <t>- Quy mô vốn CTCK: 160.000.000.000 VNĐ</t>
  </si>
  <si>
    <t>- Mục tiêu đầu tư: Môi giới chứng khoán, Lưu ký chứng khoán, tư vấn đầu tư chứng khoán, Tự doanh chứng khoán</t>
  </si>
  <si>
    <t>a. Năm tài chính hàng năm của CTCK bắt đầu từ ngày 01/01 kết thúc ngày 31/12</t>
  </si>
  <si>
    <t>b. Năm tài chính đầu tiên bắt đầu từ ngày 30/10/2007 cấp Giấy chứng nhận thành lập CTCK và kết thúc vào ngày 31/12/2007</t>
  </si>
  <si>
    <t>Mẫu số B01 - CTCK</t>
  </si>
  <si>
    <t>Mẫu số B03b - CTCK</t>
  </si>
  <si>
    <t>a) Của CTCK</t>
  </si>
  <si>
    <t>- Cổ phiếu</t>
  </si>
  <si>
    <t>- Trái phiếu</t>
  </si>
  <si>
    <t>- Chứng khoán khác</t>
  </si>
  <si>
    <t>Tài sản tài chính khác ...</t>
  </si>
  <si>
    <t>A.7.5. Các khoản phải thu</t>
  </si>
  <si>
    <t>-  Chi tiết các khoản phải thu về bán các khoản đầu tư  không có khả năng thu hồi</t>
  </si>
  <si>
    <t>7.5.7. Phải thu khác</t>
  </si>
  <si>
    <t>Chi tiết phải thu khác khó đòi</t>
  </si>
  <si>
    <t>- Vật tư văn phòng</t>
  </si>
  <si>
    <t>- Công cụ, dụng cụ</t>
  </si>
  <si>
    <t>7.8.1. Phải trả về mua các tài sản tài chính</t>
  </si>
  <si>
    <t>7.8.2.Phải trả khác về hoạt động đầu tư</t>
  </si>
  <si>
    <t>- Chi tiết cho từng đối tượng chiếm từ 10% trở lên trên tổng số phải trả;</t>
  </si>
  <si>
    <t xml:space="preserve">      + Công ty cổ phần vật tư kỹ thuật nông nghiệp cần thơ</t>
  </si>
  <si>
    <t xml:space="preserve">      + Công ty TNHH Dịch vụ tin học ADS</t>
  </si>
  <si>
    <t xml:space="preserve">      + Công ty CP Giải pháp phần mềm tài chính</t>
  </si>
  <si>
    <t>- Phải trả về hoạt động đầu tư cho các đối tượng khác</t>
  </si>
  <si>
    <t>7.9.1.Phải trả cho Sở Giao dịch chứng khoán</t>
  </si>
  <si>
    <t>7.9.2.Phải trả vay Quỹ Hỗ trợ thanh toán</t>
  </si>
  <si>
    <t>7.9.3. Phải trả về chứng khoán giao, nhận đại lý phát hành</t>
  </si>
  <si>
    <t>7.9.4. Phải trả Trung tâm Lưu ký chứng khoán Việt Nam (VSD)</t>
  </si>
  <si>
    <t>7.9.5. Phải trả tổ chức, cá nhân khác</t>
  </si>
  <si>
    <t>Chi phí giao dịch bán các tài sản tài chính</t>
  </si>
  <si>
    <t>Chi phí tư vấn pháp luật</t>
  </si>
  <si>
    <t>Chi phí quản lý CTCK</t>
  </si>
  <si>
    <t>a) Các khoản phải trả người bán ngắn hạn</t>
  </si>
  <si>
    <t>- Chi tiết cho từng đối tượng chiếm từ 10% trở lên trên tổng số phải trả người bán;</t>
  </si>
  <si>
    <t>- Phải trả cho các đối tượng khác</t>
  </si>
  <si>
    <t>b) Các khoản phải trả người bán dài hạn</t>
  </si>
  <si>
    <t>a) Các khoản phải trả, phải nộp khác ngắn hạn</t>
  </si>
  <si>
    <t>- Chi tiết cho từng đối tượng chiếm từ 10% trở lên trên tổng số phải trả, phải nộp khác;</t>
  </si>
  <si>
    <t>- Phải trả, phải nộp cho các đối tượng khác</t>
  </si>
  <si>
    <t>a) Các khoản phải trả, phải nộp khác dài hạn</t>
  </si>
  <si>
    <t>Tài sản thuế thu nhập hoãn lại</t>
  </si>
  <si>
    <t>- Tại ngày đầu năm</t>
  </si>
  <si>
    <t>- Tại ngày cuối năm</t>
  </si>
  <si>
    <t>A.7.22. Chi phí trả trước</t>
  </si>
  <si>
    <t>Chi phí thành lập Công ty</t>
  </si>
  <si>
    <t>Chi phí nghiên cứu có giá trị lớn</t>
  </si>
  <si>
    <t>Chi phí cho giai đoạn triển khai không đủ tiêu chuẩn ghi nhận là TSCĐ vô hình</t>
  </si>
  <si>
    <t>...</t>
  </si>
  <si>
    <t>1. Lợi nhuận đã thực hiện chưa phân phối</t>
  </si>
  <si>
    <t>2. Lợi nhuận chưa thực hiện</t>
  </si>
  <si>
    <t>3.                Tổng cộng</t>
  </si>
  <si>
    <t>5. Số trích các quỹ từ lợi nhuận</t>
  </si>
  <si>
    <t>Tài sản</t>
  </si>
  <si>
    <t>Mục đích</t>
  </si>
  <si>
    <t>A.7.27. Tài sản tài chính niêm yết/đăng ký giao dịch của CTCK</t>
  </si>
  <si>
    <t>1. Tài sản tài chính giao dịch tự do chuyển nhượng</t>
  </si>
  <si>
    <t>2. Tài sản tài chính giao dịch hạn chế chuyển nhượng</t>
  </si>
  <si>
    <t>3. Tài sản tài chính giao dịch cầm cố</t>
  </si>
  <si>
    <t>4. Tài sản tài chính phong tỏa, tạm giữ</t>
  </si>
  <si>
    <t>5. Tài sản tài chính chờ thanh toán</t>
  </si>
  <si>
    <t>6. Tài sản tài chính chờ cho vay</t>
  </si>
  <si>
    <t>1. Tài sản tài chính đã lưu ký tại VSD và chưa giao dịch, tự do chuyển nhượng</t>
  </si>
  <si>
    <t>2. Tài sản tài chính đã lưu ký tại VSD và chưa giao dịch, hạn chế chuyển nhượng</t>
  </si>
  <si>
    <t>A.7.34. Tài sản tài chính niêm yết/đăng ký giao dịch của Nhà đầu tư</t>
  </si>
  <si>
    <t>4. Tiền gửi bù trừ và thanh toán giao dịch chứng khoán của Nhà đầu tư</t>
  </si>
  <si>
    <t>A.7.41. Phải trả Nhà đầu tư</t>
  </si>
  <si>
    <t>Loại phải trả</t>
  </si>
  <si>
    <t>3. Phải trả Nhà đầu tư - Tiền gửi về bù trừ và thanh toán giao dịch chứng khoán của Nhà đầu tư</t>
  </si>
  <si>
    <t>4. Phải trả khác của Nhà đầu tư</t>
  </si>
  <si>
    <t>A.7.42. Phải trả của Nhà đầu tư về dịch vụ cho CTCK</t>
  </si>
  <si>
    <t>2. Phải trả CTCK về lỗi giao dịch</t>
  </si>
  <si>
    <t>2.1. Phải trả CTCK về lỗi giao dịch của Nhà đầu tư trong nước</t>
  </si>
  <si>
    <t>2.2. Phải trả CTCK về lỗi giao dịch của Nhà đầu tư nước ngoài</t>
  </si>
  <si>
    <t>1.2. Phải trả gốc margin</t>
  </si>
  <si>
    <t>a. Phải trả gốc margin của Nhà đầu tư trong nước</t>
  </si>
  <si>
    <t>b. Phải trả gốc margin của Nhà đầu tư nước ngoài</t>
  </si>
  <si>
    <t>1.3. Phải trả lãi margin</t>
  </si>
  <si>
    <t>a. Phải trả lãi margin của Nhà đầu tư trong nước</t>
  </si>
  <si>
    <t>b. Phải trả lãi margin của Nhà đầu tư nước ngoài</t>
  </si>
  <si>
    <t>2. Phải trả nghiệp vụ ứng trước tiền bán chứng khoán</t>
  </si>
  <si>
    <t>2.1. Phải trả gốc nghiệp vụ ứng trước tiền bán chứng khoán</t>
  </si>
  <si>
    <t>2.2. Phải trả lãi nghiệp vụ ứng trước tiền bán chứng khoán</t>
  </si>
  <si>
    <t>Doanh thu lãi tiền gửi không kỳ hạn</t>
  </si>
  <si>
    <t>Chi phí nhân viên quản lý</t>
  </si>
  <si>
    <t>Chi phí thuế, phí và lệ phí</t>
  </si>
  <si>
    <t>Tổng</t>
  </si>
  <si>
    <t>Chi tiết thu nhập khác</t>
  </si>
  <si>
    <t>Chi tiết chi phí khác</t>
  </si>
  <si>
    <t>Chi phí thuế thu nhập CTCK hiện hành</t>
  </si>
  <si>
    <t>- Tổng chi phí thuế thu nhập CTCK hiện hành</t>
  </si>
  <si>
    <t>Chi phí thuế thu nhập CTCK hoãn lại</t>
  </si>
  <si>
    <t>- Thu nhập thuế thu nhập doanh nghiệp hoãn lại phát sinh từ các khoản lỗ tính thuế và ưu đãi thuế chưa sử dụng</t>
  </si>
  <si>
    <t>Trình bày giá trị và lý do của các khoản tiền và tương đương tiền có giá trị lớn do CTCK nắm giữ nhưng không được sử dụng do có sự hạn chế của pháp luật hoặc các ràng buộc khác mà CTCK phải thực hiện.</t>
  </si>
  <si>
    <t>D.7.56.1. Tài sản cố định thuê ngoài</t>
  </si>
  <si>
    <t>Chi tiết theo nhóm</t>
  </si>
  <si>
    <t>D.7.56.2. Chứng chỉ có giá nhận giữ hộ</t>
  </si>
  <si>
    <t>D.7.56.3. Tài sản nhận thế chấp</t>
  </si>
  <si>
    <t>D.7.56.4. Nợ khó đòi đã xử lý</t>
  </si>
  <si>
    <t>D.7.56.5. Ngoại tệ các loại</t>
  </si>
  <si>
    <t>D.7.56.6. Cổ phiếu đang lưu hành</t>
  </si>
  <si>
    <t>D.7.56.7. Cổ phiếu quỹ</t>
  </si>
  <si>
    <t>D.7.56.8. Chứng khoán niêm yết lưu ký tại VSD</t>
  </si>
  <si>
    <t>D.7.56.9. Chứng khoán chưa niêm yết lưu ký tại VSD</t>
  </si>
  <si>
    <t>D.7.56.10. Chứng khoán sửa lỗi giao dịch của CTCK</t>
  </si>
  <si>
    <t>D.7.56.11. Chứng khoán niêm yết chưa lưu ký của CTCK</t>
  </si>
  <si>
    <t>D.7.56.12. Chứng khoán chưa niêm yết chưa lưu ký của CTCK</t>
  </si>
  <si>
    <t>D.7.56.13. Chứng khoán nhận uỷ thác đấu giá</t>
  </si>
  <si>
    <t>D.7.56.14. Tiền gửi của Nhà đầu tư</t>
  </si>
  <si>
    <t>D.7.56.15. Bù trừ và thanh toán mua, bán chứng khoán của Nhà đầu tư</t>
  </si>
  <si>
    <t>Bù trừ và thanh toán mua, bán chứng khoán uỷ thác đầu tư</t>
  </si>
  <si>
    <t>D.7.56.16. Phải thu, phải trả về sửa lỗi giao dịch của Nhà đầu tư</t>
  </si>
  <si>
    <t>4.2.2. Nguyên tắc ghi nhận và phương pháp kế toán ghi nhận giá trị đánh giá lại các khoản đầu tư theo giá thị trường hoặc giá trị hợp lý (Trường hợp không có giá trị thị trường) (tuân thủ các quy định hiện hành của pháp luật chứng khoán) hoặc giá gốc:</t>
  </si>
  <si>
    <t>4.2.8. Nguyên tắc ghi nhận và trình bày về tình hình Dự phòng phải thu khó đòi đối với các khoản đầu tư của CTCK có phát sinh cổ tức, tiền lãi</t>
  </si>
  <si>
    <t>4.9.  Nguyên tắc ghi nhận và trình bày các khoản nhận ký quỹ, ký cược ngắn hạn, dài hạn</t>
  </si>
  <si>
    <t>4.10.3.1. Nguyên tắc và phương pháp kế toán dự phòng nợ phải thu khó đòi về bán các tài sản tài chính</t>
  </si>
  <si>
    <t>4.11.4. Nguyên tắc và phương pháp kế toán phải trả cổ tức hoặc lợi nhuận cho các cổ đông hoặc thành viên góp vốn:</t>
  </si>
  <si>
    <t>4.11.6.1. Nguyên tắc và phương pháp kế toán các khoản trích trước theo loại dịch vụ cung cấp:</t>
  </si>
  <si>
    <t>4.11.9. Nguyên tắc ghi nhận và trình bày về tình hình Mất Khả Năng Thanh Toán và Vi Phạm - Nghĩa Vụ Nợ đối với các khoản nợ phải trả của CTCK:</t>
  </si>
  <si>
    <t>5. Quản trị về rủi ro tài chính đối với CTCK</t>
  </si>
  <si>
    <t>5.1. Thuyết minh chung định tính và định lượng về rủi ro tài chính đối với CTCK:</t>
  </si>
  <si>
    <t>5.2. Rủi ro tín dụng:</t>
  </si>
  <si>
    <t>5.3. Rủi ro thanh khoản:</t>
  </si>
  <si>
    <t>5.4. Rủi ro thị trường:</t>
  </si>
  <si>
    <t>5.5. Rủi ro tiền tệ:</t>
  </si>
  <si>
    <t>5.6. Các rủi ro khác về giá:</t>
  </si>
  <si>
    <t>6.1. Phương pháp định giá áp dụng, kỹ thuật định giá:</t>
  </si>
  <si>
    <t>6.4. Lý do khi không xác định được giá trị hợp lý:</t>
  </si>
  <si>
    <t>PXL</t>
  </si>
  <si>
    <t>SHG</t>
  </si>
  <si>
    <t>PMT</t>
  </si>
  <si>
    <t>Chi phí  nghiệp vụ môi giới chứng khoán</t>
  </si>
  <si>
    <t>3.1. Chế độ kế toán áp dụng: Chế độ kế toán CTCK ban hành theo Thông tư số 210 ngày 30/12/2014 của Bộ Tài chính.</t>
  </si>
  <si>
    <t xml:space="preserve">      + Nguyễn Duy Thanh</t>
  </si>
  <si>
    <t>430</t>
  </si>
  <si>
    <t>1. Lợi nhuận   trước Thuế Thu nhập doanh nghiệp</t>
  </si>
  <si>
    <t xml:space="preserve">2. Điều chỉnh cho các khoản: </t>
  </si>
  <si>
    <t>- Khấu hao TSCĐ</t>
  </si>
  <si>
    <t>- Các khoản dự phòng</t>
  </si>
  <si>
    <t>(- Lãi) hoặc (+ lỗ) chênh lệch tỷ giá hối đoái chưa thực hiện.</t>
  </si>
  <si>
    <t>-  Chi phí phải trả, chi phí trả trước</t>
  </si>
  <si>
    <t xml:space="preserve">- Lãi, lỗ từ hoạt động đầu tư (đầu tư công ty con, liên doanh, liên kết) </t>
  </si>
  <si>
    <t xml:space="preserve">-	Dự thu tiền lãi </t>
  </si>
  <si>
    <t xml:space="preserve">- Các khoản điều chỉnh khác </t>
  </si>
  <si>
    <t>- Lỗ đánh giá lại giá trị các tài sản tài chính ghi nhận thông qua kết quả kinh doanh</t>
  </si>
  <si>
    <t>- Lỗ đánh giá giá trị các công nợ tài chính ghi nhận thông qua kết quả kinh doanh</t>
  </si>
  <si>
    <t>- Lỗ đánh giá giá trị các công cụ tài chính phái sinh</t>
  </si>
  <si>
    <t>- Lỗ từ thanh lý các tài sản tài chính sẵn sàng để bán</t>
  </si>
  <si>
    <t>- Suy giảm giá trị của các tài sản tài chính sẵn sàng để bán</t>
  </si>
  <si>
    <t>- Lỗ đánh giá giá trị các công cụ tài chính phái sinh cho mục đích phòng ngừa rủi ro</t>
  </si>
  <si>
    <t>- Lỗ từ thanh lý tài sản cố định</t>
  </si>
  <si>
    <t>- Suy giảm giá trị của các tài sản cố định</t>
  </si>
  <si>
    <t>-  Lỗ từ thanh lý các khoản đầu tư vào công ty con và công ty liên doanh, liên kết</t>
  </si>
  <si>
    <t>- Lãi đánh giá giá trị các tài sản tài chính ghi nhận thông qua kết quả kinh doanh</t>
  </si>
  <si>
    <t>'- Lãi đánh giá giá trị các công nợ tài chính thông qua kết quả kinh doanh</t>
  </si>
  <si>
    <t>'- Lãi từ thanh lý các tài sản tài chính sẵn sàng để bán</t>
  </si>
  <si>
    <t xml:space="preserve">'- Hoàn nhập suy giảm giá trị của các tài sản tài chính sẵn sàng để bán </t>
  </si>
  <si>
    <t xml:space="preserve">- Lãi đánh giá giá trị các công cụ tài chính phái sinh cho mục đích phòng ngừa
</t>
  </si>
  <si>
    <t xml:space="preserve">- Lãi từ thanh toán các khoản cho vay và phải thu
</t>
  </si>
  <si>
    <t xml:space="preserve">- Hoàn nhập chi phí dự phòng
</t>
  </si>
  <si>
    <t xml:space="preserve">- Lãi từ thanh lý tài sản cố định, BĐSĐT
</t>
  </si>
  <si>
    <t xml:space="preserve">- Lãi từ thanh lý các khoản đầu tư vào công ty con và công ty liên doanh, liên kết
</t>
  </si>
  <si>
    <t>5. Thay đổi tài sản và nợ phải trả hoạt động</t>
  </si>
  <si>
    <t>-  Tăng (giảm) tài sản tài chính ghi nhận thông qua lãi/lỗ FVTPL</t>
  </si>
  <si>
    <t xml:space="preserve">-  Tăng (giảm) các khoản cho vay </t>
  </si>
  <si>
    <t>Tăng (giảm) các tài sản khác</t>
  </si>
  <si>
    <t>Tăng (giảm) các khoản phải thu</t>
  </si>
  <si>
    <t>Tăng (giảm) vay và nợ thuê tài sản tài chính</t>
  </si>
  <si>
    <t>Tăng (giảm) vay tài sản tài chính</t>
  </si>
  <si>
    <t>Tăng (giảm) Trái phiếu chuyển đổi - Cấu phần nợ</t>
  </si>
  <si>
    <t>-  Tăng (giảm) vay Quỹ hỗ trợ thanh toán</t>
  </si>
  <si>
    <t>6. Lợi nhuận từ hoạt động kinh doanh trước thay đổi vốn lưu động</t>
  </si>
  <si>
    <t>-  (-) Tăng, (+) giảm phải thu  bán các tài sản tài chính</t>
  </si>
  <si>
    <t>(-) Tăng, (+) giảm phải thu tiền lãi các tài sản tài chính</t>
  </si>
  <si>
    <t xml:space="preserve">(-) Tăng, (+) giảm các khoản phải thu về lỗi giao dịch chứng khoán </t>
  </si>
  <si>
    <t>(+) Tăng, (-) giảm phải trả cho người bán</t>
  </si>
  <si>
    <t xml:space="preserve">(+) Tăng, (-) giảm phải trả Tổ chức phát hành chứng khoán </t>
  </si>
  <si>
    <t>(+) Tăng, (-) giảm thuế và các khoản phải nộp Nhà nước</t>
  </si>
  <si>
    <t>(+)Tăng, (-) giảm phải trả, phải nộp khác</t>
  </si>
  <si>
    <t>(+) Tăng, (-) giảm thuế TNDN CTCK đã nộp</t>
  </si>
  <si>
    <t xml:space="preserve">- Tiền thu khác từ hoạt động kinh doanh
</t>
  </si>
  <si>
    <t>3. Tiền chi đầu tư vốn vào công ty con, công ty liên doanh, liên kết và đầu tư khác</t>
  </si>
  <si>
    <t>4. Tiền thanh lý các khoản đầu tư vào công ty con, công ty liên doanh, liên kết và đầu tư khác</t>
  </si>
  <si>
    <t xml:space="preserve">5.Tiền thu về cổ tức và lợi nhuận được chia </t>
  </si>
  <si>
    <t>2. Tiền chi trả vốn góp cho chủ sở hữu, mua lai cổ phiếu quỹ</t>
  </si>
  <si>
    <t>3.Tiền vay gốc</t>
  </si>
  <si>
    <t>4.Tiền chi trả nợ gốc vay</t>
  </si>
  <si>
    <t>4.3. Tiền chi trả gốc vay khác</t>
  </si>
  <si>
    <t xml:space="preserve">-	 Tiền gửi ngân hàng cho hoạt động CTCK </t>
  </si>
  <si>
    <t>-	Các khoản tương đương tiền</t>
  </si>
  <si>
    <t xml:space="preserve">-	Tiền gửi ngân hàng cho hoạt động CTCK </t>
  </si>
  <si>
    <t xml:space="preserve">5. Thu tiền từ tài khoản vãng lai của khách hàng
</t>
  </si>
  <si>
    <t xml:space="preserve">6. Chi tiền từ tài khoản vãng lai của khách hàng
</t>
  </si>
  <si>
    <t xml:space="preserve">9. Nhận tiền gửi để thanh toán giao dịch chứng khoán của khách hàng </t>
  </si>
  <si>
    <t>11. Chi trả phí lưu ký chứng khoán của khách hàng</t>
  </si>
  <si>
    <t>12. Thu lỗi giao dịch chứng khoán</t>
  </si>
  <si>
    <t xml:space="preserve">-Tiền gửi của Nhà đầu tư về giao dịch chứng khoán theo phương thức CTCK quản lý  
Trong đó có kỳ hạn: 
</t>
  </si>
  <si>
    <t xml:space="preserve">-Tiền gửi của Nhà đầu tư về giao dịch chứng khoán theo phương thức Ngân hàng thương mại quản lý  
Trong đó có kỳ hạn: 
</t>
  </si>
  <si>
    <t xml:space="preserve">- Tiền gửi tổng hợp giao dịch chứng khoán cho khách hàng </t>
  </si>
  <si>
    <t xml:space="preserve">-Tiền gửi của tổ chức phát hành 
Trong đó có kỳ hạn 
</t>
  </si>
  <si>
    <t>III. Tiền và các khoản tương đương tiền cuối kỳ của khách hàng</t>
  </si>
  <si>
    <t xml:space="preserve">-Tiền gửi của Nhà đầu tư về giao dịch chứng khoán theo phương thức CTCK quản lý  
Trong đó có kỳ hạn 
</t>
  </si>
  <si>
    <t xml:space="preserve">-Tiền gửi của Nhà đầu tư về giao dịch chứng khoán theo phương thức Ngân hàng thương mại quản lý  
Trong đó có kỳ hạn 
</t>
  </si>
  <si>
    <t>CK - BÁO CÁO LCTT HOẠT ĐỘNG MÔI GIỚI, ỦY THÁC CỦA KHÁCH HÀNG</t>
  </si>
</sst>
</file>

<file path=xl/styles.xml><?xml version="1.0" encoding="utf-8"?>
<styleSheet xmlns="http://schemas.openxmlformats.org/spreadsheetml/2006/main">
  <numFmts count="5">
    <numFmt numFmtId="43" formatCode="_(* #,##0.00_);_(* \(#,##0.00\);_(* &quot;-&quot;??_);_(@_)"/>
    <numFmt numFmtId="164" formatCode="_(* #,##0_);_(* \(#,##0\);_(* &quot;-&quot;??_);_(@_)"/>
    <numFmt numFmtId="165" formatCode="#,##0.00;\(#,##0.00\);\ "/>
    <numFmt numFmtId="166" formatCode="#,##0;\(#,##0\);\ "/>
    <numFmt numFmtId="167" formatCode="#,##0.00\ %;\(#,##0.00\ %\);\ "/>
  </numFmts>
  <fonts count="35">
    <font>
      <sz val="10"/>
      <name val="Arial"/>
    </font>
    <font>
      <sz val="11"/>
      <color theme="1"/>
      <name val="Calibri"/>
      <family val="2"/>
      <scheme val="minor"/>
    </font>
    <font>
      <sz val="10"/>
      <name val="Arial"/>
      <family val="2"/>
    </font>
    <font>
      <b/>
      <sz val="10.5"/>
      <name val="Times New Roman"/>
      <family val="1"/>
    </font>
    <font>
      <sz val="10.5"/>
      <name val="Times New Roman"/>
      <family val="1"/>
    </font>
    <font>
      <b/>
      <sz val="9"/>
      <name val="Times New Roman"/>
      <family val="1"/>
    </font>
    <font>
      <i/>
      <sz val="9"/>
      <name val="Times New Roman"/>
      <family val="1"/>
    </font>
    <font>
      <sz val="8"/>
      <name val="Times New Roman"/>
      <family val="1"/>
    </font>
    <font>
      <sz val="9"/>
      <name val="Times New Roman"/>
      <family val="1"/>
    </font>
    <font>
      <b/>
      <sz val="11"/>
      <name val="Times New Roman"/>
      <family val="1"/>
    </font>
    <font>
      <i/>
      <sz val="11"/>
      <name val="Times New Roman"/>
      <family val="1"/>
    </font>
    <font>
      <b/>
      <i/>
      <sz val="9"/>
      <name val="Times New Roman"/>
      <family val="1"/>
    </font>
    <font>
      <sz val="9"/>
      <color rgb="FFFF0000"/>
      <name val="Times New Roman"/>
      <family val="1"/>
    </font>
    <font>
      <b/>
      <sz val="10"/>
      <name val="Times New Roman"/>
      <family val="1"/>
    </font>
    <font>
      <i/>
      <sz val="10.5"/>
      <name val="Times New Roman"/>
      <family val="1"/>
    </font>
    <font>
      <sz val="10"/>
      <name val="Times New Roman"/>
      <family val="1"/>
    </font>
    <font>
      <i/>
      <sz val="10"/>
      <name val="Times New Roman"/>
      <family val="1"/>
    </font>
    <font>
      <b/>
      <i/>
      <sz val="10"/>
      <name val="Times New Roman"/>
      <family val="1"/>
    </font>
    <font>
      <b/>
      <sz val="10"/>
      <color indexed="8"/>
      <name val="Times New Roman"/>
      <family val="2"/>
    </font>
    <font>
      <b/>
      <i/>
      <sz val="9.75"/>
      <color indexed="8"/>
      <name val="Times New Roman"/>
      <family val="2"/>
    </font>
    <font>
      <i/>
      <sz val="9.75"/>
      <color indexed="8"/>
      <name val="Times New Roman"/>
      <family val="2"/>
    </font>
    <font>
      <sz val="9.75"/>
      <color indexed="8"/>
      <name val="Times New Roman"/>
      <family val="2"/>
    </font>
    <font>
      <b/>
      <sz val="14.25"/>
      <color indexed="8"/>
      <name val="Times New Roman"/>
      <family val="2"/>
    </font>
    <font>
      <b/>
      <sz val="11.25"/>
      <color indexed="8"/>
      <name val="Times New Roman"/>
      <family val="2"/>
    </font>
    <font>
      <b/>
      <sz val="9.75"/>
      <color indexed="8"/>
      <name val="Times New Roman"/>
      <family val="2"/>
    </font>
    <font>
      <sz val="10"/>
      <color indexed="8"/>
      <name val="Times New Roman"/>
      <family val="2"/>
    </font>
    <font>
      <b/>
      <sz val="10.5"/>
      <name val="Tahoma"/>
      <family val="2"/>
    </font>
    <font>
      <b/>
      <sz val="14"/>
      <name val="Times New Roman"/>
      <family val="1"/>
    </font>
    <font>
      <b/>
      <sz val="8"/>
      <color indexed="8"/>
      <name val="Times New Roman"/>
      <family val="2"/>
    </font>
    <font>
      <b/>
      <sz val="9.75"/>
      <color indexed="8"/>
      <name val="Times New Roman"/>
      <family val="1"/>
    </font>
    <font>
      <sz val="9.75"/>
      <color indexed="8"/>
      <name val="Times New Roman"/>
      <family val="1"/>
    </font>
    <font>
      <i/>
      <sz val="9"/>
      <color indexed="8"/>
      <name val="Times New Roman"/>
      <family val="2"/>
    </font>
    <font>
      <sz val="9"/>
      <color indexed="8"/>
      <name val="Times New Roman"/>
      <family val="2"/>
    </font>
    <font>
      <b/>
      <sz val="9"/>
      <name val="Arial"/>
      <family val="2"/>
    </font>
    <font>
      <sz val="9"/>
      <name val="Arial"/>
      <family val="2"/>
    </font>
  </fonts>
  <fills count="6">
    <fill>
      <patternFill patternType="none"/>
    </fill>
    <fill>
      <patternFill patternType="gray125"/>
    </fill>
    <fill>
      <patternFill patternType="solid">
        <fgColor theme="9"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rgb="FFA0A0A0"/>
      </right>
      <top style="thin">
        <color indexed="8"/>
      </top>
      <bottom style="thin">
        <color rgb="FFA0A0A0"/>
      </bottom>
      <diagonal/>
    </border>
    <border>
      <left/>
      <right style="thin">
        <color rgb="FFA0A0A0"/>
      </right>
      <top style="thin">
        <color indexed="8"/>
      </top>
      <bottom style="thin">
        <color rgb="FFA0A0A0"/>
      </bottom>
      <diagonal/>
    </border>
    <border>
      <left/>
      <right style="thin">
        <color indexed="8"/>
      </right>
      <top style="thin">
        <color indexed="8"/>
      </top>
      <bottom style="thin">
        <color rgb="FFA0A0A0"/>
      </bottom>
      <diagonal/>
    </border>
    <border>
      <left style="thin">
        <color indexed="8"/>
      </left>
      <right style="thin">
        <color rgb="FFE3E3E3"/>
      </right>
      <top/>
      <bottom style="thin">
        <color rgb="FFE3E3E3"/>
      </bottom>
      <diagonal/>
    </border>
    <border>
      <left/>
      <right style="thin">
        <color rgb="FFE3E3E3"/>
      </right>
      <top/>
      <bottom style="thin">
        <color rgb="FFE3E3E3"/>
      </bottom>
      <diagonal/>
    </border>
    <border>
      <left/>
      <right style="thin">
        <color indexed="8"/>
      </right>
      <top/>
      <bottom style="thin">
        <color rgb="FFE3E3E3"/>
      </bottom>
      <diagonal/>
    </border>
    <border>
      <left style="thin">
        <color indexed="8"/>
      </left>
      <right style="thin">
        <color rgb="FFE3E3E3"/>
      </right>
      <top/>
      <bottom style="thin">
        <color indexed="8"/>
      </bottom>
      <diagonal/>
    </border>
    <border>
      <left/>
      <right style="thin">
        <color rgb="FFE3E3E3"/>
      </right>
      <top/>
      <bottom style="thin">
        <color indexed="8"/>
      </bottom>
      <diagonal/>
    </border>
    <border>
      <left/>
      <right style="thin">
        <color indexed="8"/>
      </right>
      <top/>
      <bottom style="thin">
        <color indexed="8"/>
      </bottom>
      <diagonal/>
    </border>
    <border>
      <left/>
      <right style="thin">
        <color rgb="FFA0A0A0"/>
      </right>
      <top/>
      <bottom style="thin">
        <color rgb="FFA0A0A0"/>
      </bottom>
      <diagonal/>
    </border>
    <border>
      <left/>
      <right style="thin">
        <color indexed="8"/>
      </right>
      <top/>
      <bottom style="thin">
        <color rgb="FFA0A0A0"/>
      </bottom>
      <diagonal/>
    </border>
    <border>
      <left style="thin">
        <color indexed="8"/>
      </left>
      <right style="thin">
        <color rgb="FFA0A0A0"/>
      </right>
      <top/>
      <bottom style="thin">
        <color rgb="FFA0A0A0"/>
      </bottom>
      <diagonal/>
    </border>
    <border>
      <left/>
      <right style="thin">
        <color rgb="FFA0A0A0"/>
      </right>
      <top/>
      <bottom style="thin">
        <color indexed="8"/>
      </bottom>
      <diagonal/>
    </border>
    <border>
      <left style="thin">
        <color indexed="8"/>
      </left>
      <right style="thin">
        <color rgb="FFA0A0A0"/>
      </right>
      <top style="thin">
        <color indexed="8"/>
      </top>
      <bottom style="thin">
        <color indexed="8"/>
      </bottom>
      <diagonal/>
    </border>
    <border>
      <left/>
      <right style="thin">
        <color rgb="FFA0A0A0"/>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5">
    <xf numFmtId="0" fontId="0" fillId="0" borderId="0"/>
    <xf numFmtId="43" fontId="2" fillId="0" borderId="0" quotePrefix="1" applyFont="0" applyFill="0" applyBorder="0" applyAlignment="0">
      <protection locked="0"/>
    </xf>
    <xf numFmtId="0" fontId="1" fillId="0" borderId="0"/>
    <xf numFmtId="0" fontId="2" fillId="0" borderId="0"/>
    <xf numFmtId="0" fontId="2" fillId="0" borderId="0">
      <alignment vertical="center"/>
    </xf>
  </cellStyleXfs>
  <cellXfs count="272">
    <xf numFmtId="0" fontId="0" fillId="0" borderId="0" xfId="0"/>
    <xf numFmtId="0" fontId="4" fillId="0" borderId="0" xfId="0" applyFont="1" applyAlignment="1">
      <alignment horizontal="right"/>
    </xf>
    <xf numFmtId="164" fontId="5" fillId="0" borderId="0" xfId="1" applyNumberFormat="1" applyFont="1" applyProtection="1"/>
    <xf numFmtId="0" fontId="5" fillId="0" borderId="0" xfId="0" applyFont="1"/>
    <xf numFmtId="0" fontId="7" fillId="0" borderId="0" xfId="0" applyFont="1" applyAlignment="1"/>
    <xf numFmtId="0" fontId="8" fillId="0" borderId="0" xfId="0" applyFont="1" applyAlignment="1"/>
    <xf numFmtId="0" fontId="8" fillId="0" borderId="0" xfId="0" applyFont="1" applyBorder="1"/>
    <xf numFmtId="0" fontId="8" fillId="0" borderId="0" xfId="0" applyFont="1" applyBorder="1" applyAlignment="1">
      <alignment horizontal="center"/>
    </xf>
    <xf numFmtId="0" fontId="8" fillId="0" borderId="0" xfId="0" applyFont="1"/>
    <xf numFmtId="49" fontId="9" fillId="4" borderId="0" xfId="0" applyNumberFormat="1" applyFont="1" applyFill="1" applyBorder="1" applyAlignment="1" applyProtection="1">
      <alignment horizontal="center" vertical="center" wrapText="1"/>
    </xf>
    <xf numFmtId="0" fontId="5" fillId="2" borderId="1" xfId="0" applyFont="1" applyFill="1" applyBorder="1" applyAlignment="1">
      <alignment horizontal="center"/>
    </xf>
    <xf numFmtId="49" fontId="5" fillId="3" borderId="1" xfId="0" applyNumberFormat="1" applyFont="1" applyFill="1" applyBorder="1" applyAlignment="1" applyProtection="1">
      <alignment horizontal="center" vertical="center" wrapText="1"/>
    </xf>
    <xf numFmtId="49" fontId="5" fillId="3" borderId="1" xfId="0" applyNumberFormat="1" applyFont="1" applyFill="1" applyBorder="1" applyAlignment="1" applyProtection="1">
      <alignment horizontal="left" vertical="center" wrapText="1"/>
    </xf>
    <xf numFmtId="49" fontId="5" fillId="3" borderId="1" xfId="0" applyNumberFormat="1" applyFont="1" applyFill="1" applyBorder="1" applyAlignment="1" applyProtection="1">
      <alignment horizontal="center" wrapText="1"/>
    </xf>
    <xf numFmtId="164" fontId="5" fillId="3" borderId="1" xfId="1" applyNumberFormat="1" applyFont="1" applyFill="1" applyBorder="1" applyAlignment="1">
      <alignment horizontal="left" vertical="center" wrapText="1"/>
      <protection locked="0"/>
    </xf>
    <xf numFmtId="49" fontId="5" fillId="0" borderId="1" xfId="0" applyNumberFormat="1" applyFont="1" applyFill="1" applyBorder="1" applyAlignment="1" applyProtection="1">
      <alignment horizontal="left" vertical="center" wrapText="1"/>
    </xf>
    <xf numFmtId="49" fontId="8" fillId="0" borderId="1"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wrapText="1"/>
    </xf>
    <xf numFmtId="164" fontId="5" fillId="0" borderId="1" xfId="1" applyNumberFormat="1" applyFont="1" applyFill="1" applyBorder="1" applyAlignment="1">
      <alignment horizontal="left" vertical="center" wrapText="1"/>
      <protection locked="0"/>
    </xf>
    <xf numFmtId="49" fontId="11" fillId="0" borderId="1" xfId="0" applyNumberFormat="1" applyFont="1" applyFill="1" applyBorder="1" applyAlignment="1" applyProtection="1">
      <alignment horizontal="left" vertical="center" wrapText="1"/>
    </xf>
    <xf numFmtId="49" fontId="8" fillId="0" borderId="1" xfId="0" applyNumberFormat="1" applyFont="1" applyFill="1" applyBorder="1" applyAlignment="1" applyProtection="1">
      <alignment horizontal="center" wrapText="1"/>
    </xf>
    <xf numFmtId="49" fontId="6" fillId="0" borderId="1" xfId="0" applyNumberFormat="1" applyFont="1" applyFill="1" applyBorder="1" applyAlignment="1" applyProtection="1">
      <alignment horizontal="left" vertical="center" wrapText="1"/>
    </xf>
    <xf numFmtId="164" fontId="8" fillId="0" borderId="1" xfId="1" applyNumberFormat="1" applyFont="1" applyFill="1" applyBorder="1" applyAlignment="1">
      <alignment horizontal="left" vertical="center" wrapText="1"/>
      <protection locked="0"/>
    </xf>
    <xf numFmtId="49" fontId="12" fillId="0" borderId="1" xfId="0" applyNumberFormat="1" applyFont="1" applyFill="1" applyBorder="1" applyAlignment="1" applyProtection="1">
      <alignment horizontal="center" wrapText="1"/>
    </xf>
    <xf numFmtId="49" fontId="8" fillId="0" borderId="1" xfId="0" applyNumberFormat="1" applyFont="1" applyFill="1" applyBorder="1" applyAlignment="1" applyProtection="1">
      <alignment horizontal="right" vertical="center" wrapText="1"/>
    </xf>
    <xf numFmtId="3" fontId="8" fillId="0" borderId="0" xfId="0" applyNumberFormat="1" applyFont="1"/>
    <xf numFmtId="164" fontId="8" fillId="0" borderId="0" xfId="0" applyNumberFormat="1" applyFont="1"/>
    <xf numFmtId="0" fontId="8" fillId="0" borderId="0" xfId="0" applyFont="1" applyAlignment="1">
      <alignment horizontal="center"/>
    </xf>
    <xf numFmtId="0" fontId="13" fillId="0" borderId="0" xfId="0" applyFont="1"/>
    <xf numFmtId="0" fontId="14" fillId="4" borderId="0" xfId="0" applyFont="1" applyFill="1"/>
    <xf numFmtId="0" fontId="5" fillId="4" borderId="0" xfId="0" applyFont="1" applyFill="1" applyAlignment="1">
      <alignment horizontal="center"/>
    </xf>
    <xf numFmtId="164" fontId="14" fillId="4" borderId="0" xfId="1" applyNumberFormat="1" applyFont="1" applyFill="1" applyAlignment="1" applyProtection="1">
      <alignment horizontal="right"/>
    </xf>
    <xf numFmtId="0" fontId="5" fillId="4" borderId="0" xfId="0" applyFont="1" applyFill="1"/>
    <xf numFmtId="49" fontId="3" fillId="4" borderId="0" xfId="0" applyNumberFormat="1" applyFont="1" applyFill="1" applyAlignment="1"/>
    <xf numFmtId="49" fontId="3" fillId="4" borderId="0" xfId="0" applyNumberFormat="1" applyFont="1" applyFill="1" applyAlignment="1">
      <alignment horizontal="left"/>
    </xf>
    <xf numFmtId="0" fontId="3" fillId="4" borderId="0" xfId="0" applyNumberFormat="1" applyFont="1" applyFill="1" applyAlignment="1">
      <alignment horizontal="center"/>
    </xf>
    <xf numFmtId="0" fontId="3" fillId="4" borderId="0" xfId="0" applyNumberFormat="1" applyFont="1" applyFill="1" applyAlignment="1"/>
    <xf numFmtId="0" fontId="3" fillId="4" borderId="0" xfId="0" applyFont="1" applyFill="1"/>
    <xf numFmtId="0" fontId="4" fillId="4" borderId="0" xfId="0" applyFont="1" applyFill="1"/>
    <xf numFmtId="0" fontId="3" fillId="4" borderId="0" xfId="0" applyFont="1" applyFill="1" applyAlignment="1">
      <alignment horizontal="center"/>
    </xf>
    <xf numFmtId="0" fontId="4" fillId="4" borderId="0" xfId="0" applyFont="1" applyFill="1" applyAlignment="1">
      <alignment horizontal="left"/>
    </xf>
    <xf numFmtId="0" fontId="4" fillId="4" borderId="0" xfId="0" applyFont="1" applyFill="1" applyAlignment="1">
      <alignment horizontal="center"/>
    </xf>
    <xf numFmtId="0" fontId="4" fillId="4" borderId="0" xfId="0" applyFont="1" applyFill="1" applyAlignment="1"/>
    <xf numFmtId="0" fontId="3" fillId="4" borderId="0" xfId="0" applyFont="1" applyFill="1" applyAlignment="1"/>
    <xf numFmtId="164" fontId="5" fillId="4" borderId="0" xfId="1" applyNumberFormat="1" applyFont="1" applyFill="1" applyProtection="1"/>
    <xf numFmtId="0" fontId="15" fillId="0" borderId="0" xfId="0" applyFont="1"/>
    <xf numFmtId="0" fontId="9" fillId="0" borderId="0" xfId="0" applyFont="1" applyBorder="1" applyAlignment="1">
      <alignment horizontal="center"/>
    </xf>
    <xf numFmtId="0" fontId="5" fillId="2" borderId="1" xfId="0" applyFont="1" applyFill="1" applyBorder="1" applyAlignment="1">
      <alignment horizontal="center" wrapText="1"/>
    </xf>
    <xf numFmtId="0" fontId="13" fillId="0" borderId="1" xfId="0" applyFont="1" applyBorder="1" applyAlignment="1">
      <alignment wrapText="1"/>
    </xf>
    <xf numFmtId="49" fontId="13" fillId="0" borderId="1" xfId="0" applyNumberFormat="1" applyFont="1" applyBorder="1"/>
    <xf numFmtId="0" fontId="15" fillId="0" borderId="1" xfId="0" applyFont="1" applyBorder="1"/>
    <xf numFmtId="164" fontId="15" fillId="0" borderId="1" xfId="1" applyNumberFormat="1" applyFont="1" applyBorder="1">
      <protection locked="0"/>
    </xf>
    <xf numFmtId="0" fontId="15" fillId="0" borderId="1" xfId="0" applyFont="1" applyBorder="1" applyAlignment="1">
      <alignment wrapText="1"/>
    </xf>
    <xf numFmtId="49" fontId="13" fillId="0" borderId="1" xfId="0" quotePrefix="1" applyNumberFormat="1" applyFont="1" applyBorder="1"/>
    <xf numFmtId="0" fontId="16" fillId="0" borderId="1" xfId="0" applyFont="1" applyBorder="1" applyAlignment="1">
      <alignment wrapText="1"/>
    </xf>
    <xf numFmtId="0" fontId="15" fillId="0" borderId="1" xfId="0" applyFont="1" applyFill="1" applyBorder="1" applyAlignment="1">
      <alignment wrapText="1"/>
    </xf>
    <xf numFmtId="0" fontId="13" fillId="0" borderId="1" xfId="0" applyFont="1" applyFill="1" applyBorder="1" applyAlignment="1">
      <alignment wrapText="1"/>
    </xf>
    <xf numFmtId="0" fontId="15" fillId="0" borderId="0" xfId="0" applyFont="1" applyBorder="1" applyAlignment="1">
      <alignment wrapText="1"/>
    </xf>
    <xf numFmtId="49" fontId="13" fillId="0" borderId="0" xfId="0" applyNumberFormat="1" applyFont="1" applyBorder="1"/>
    <xf numFmtId="0" fontId="15" fillId="0" borderId="0" xfId="0" applyFont="1" applyBorder="1"/>
    <xf numFmtId="164" fontId="15" fillId="0" borderId="0" xfId="1" applyNumberFormat="1" applyFont="1" applyBorder="1">
      <protection locked="0"/>
    </xf>
    <xf numFmtId="0" fontId="15" fillId="0" borderId="0" xfId="0" applyFont="1" applyAlignment="1">
      <alignment wrapText="1"/>
    </xf>
    <xf numFmtId="49" fontId="13" fillId="0" borderId="0" xfId="0" applyNumberFormat="1" applyFont="1"/>
    <xf numFmtId="49" fontId="5" fillId="5" borderId="1" xfId="0" applyNumberFormat="1" applyFont="1" applyFill="1" applyBorder="1" applyAlignment="1" applyProtection="1">
      <alignment horizontal="left" vertical="center" wrapText="1"/>
    </xf>
    <xf numFmtId="49" fontId="8" fillId="5" borderId="1" xfId="0" applyNumberFormat="1" applyFont="1" applyFill="1" applyBorder="1" applyAlignment="1" applyProtection="1">
      <alignment horizontal="left" vertical="center" wrapText="1"/>
    </xf>
    <xf numFmtId="49" fontId="8" fillId="5" borderId="1" xfId="0" applyNumberFormat="1" applyFont="1" applyFill="1" applyBorder="1" applyAlignment="1" applyProtection="1">
      <alignment horizontal="center" wrapText="1"/>
    </xf>
    <xf numFmtId="164" fontId="5" fillId="5" borderId="1" xfId="1" applyNumberFormat="1" applyFont="1" applyFill="1" applyBorder="1" applyAlignment="1">
      <alignment horizontal="left" vertical="center" wrapText="1"/>
      <protection locked="0"/>
    </xf>
    <xf numFmtId="164" fontId="13" fillId="0" borderId="1" xfId="1" applyNumberFormat="1" applyFont="1" applyBorder="1">
      <protection locked="0"/>
    </xf>
    <xf numFmtId="3" fontId="15" fillId="0" borderId="0" xfId="0" applyNumberFormat="1" applyFont="1"/>
    <xf numFmtId="164" fontId="15" fillId="0" borderId="0" xfId="0" applyNumberFormat="1" applyFont="1"/>
    <xf numFmtId="0" fontId="8" fillId="4" borderId="0" xfId="0" applyFont="1" applyFill="1" applyBorder="1"/>
    <xf numFmtId="0" fontId="8" fillId="4" borderId="0" xfId="0" applyFont="1" applyFill="1" applyBorder="1" applyAlignment="1">
      <alignment horizontal="center"/>
    </xf>
    <xf numFmtId="0" fontId="9" fillId="4" borderId="0" xfId="0" applyFont="1" applyFill="1" applyBorder="1" applyAlignment="1">
      <alignment horizontal="center"/>
    </xf>
    <xf numFmtId="0" fontId="13" fillId="2" borderId="1" xfId="0" applyFont="1" applyFill="1" applyBorder="1" applyAlignment="1">
      <alignment horizontal="center"/>
    </xf>
    <xf numFmtId="49" fontId="13" fillId="2" borderId="1" xfId="0" applyNumberFormat="1" applyFont="1" applyFill="1" applyBorder="1" applyAlignment="1">
      <alignment horizontal="center" vertical="center"/>
    </xf>
    <xf numFmtId="0" fontId="13" fillId="2" borderId="1" xfId="0" applyFont="1" applyFill="1" applyBorder="1" applyAlignment="1">
      <alignment horizontal="center" wrapText="1"/>
    </xf>
    <xf numFmtId="49" fontId="15" fillId="0" borderId="1" xfId="0" applyNumberFormat="1" applyFont="1" applyBorder="1"/>
    <xf numFmtId="0" fontId="17" fillId="0" borderId="1" xfId="0" applyFont="1" applyBorder="1" applyAlignment="1">
      <alignment wrapText="1"/>
    </xf>
    <xf numFmtId="0" fontId="15" fillId="0" borderId="1" xfId="0" quotePrefix="1" applyFont="1" applyBorder="1" applyAlignment="1">
      <alignment wrapText="1"/>
    </xf>
    <xf numFmtId="49" fontId="15" fillId="0" borderId="0" xfId="0" applyNumberFormat="1" applyFont="1" applyAlignment="1">
      <alignment horizontal="left" vertical="center"/>
    </xf>
    <xf numFmtId="164" fontId="6" fillId="0" borderId="0" xfId="1" applyNumberFormat="1" applyFont="1" applyAlignment="1" applyProtection="1">
      <alignment wrapText="1"/>
    </xf>
    <xf numFmtId="49" fontId="3" fillId="4" borderId="0" xfId="0" applyNumberFormat="1" applyFont="1" applyFill="1" applyAlignment="1">
      <alignment horizontal="center"/>
    </xf>
    <xf numFmtId="49" fontId="13" fillId="2" borderId="1" xfId="0" applyNumberFormat="1" applyFont="1" applyFill="1" applyBorder="1" applyAlignment="1">
      <alignment horizontal="center"/>
    </xf>
    <xf numFmtId="49" fontId="15" fillId="0" borderId="1" xfId="0" quotePrefix="1" applyNumberFormat="1" applyFont="1" applyBorder="1"/>
    <xf numFmtId="49" fontId="15" fillId="0" borderId="0" xfId="0" applyNumberFormat="1" applyFont="1"/>
    <xf numFmtId="0" fontId="13" fillId="2" borderId="1" xfId="0" applyFont="1" applyFill="1" applyBorder="1"/>
    <xf numFmtId="0" fontId="15" fillId="0" borderId="1" xfId="0" applyFont="1" applyFill="1" applyBorder="1"/>
    <xf numFmtId="0" fontId="15" fillId="0" borderId="0" xfId="0" applyFont="1" applyFill="1"/>
    <xf numFmtId="43" fontId="15" fillId="0" borderId="1" xfId="1" applyFont="1" applyBorder="1">
      <protection locked="0"/>
    </xf>
    <xf numFmtId="164" fontId="15" fillId="0" borderId="1" xfId="1" applyNumberFormat="1" applyFont="1" applyFill="1" applyBorder="1">
      <protection locked="0"/>
    </xf>
    <xf numFmtId="164" fontId="15" fillId="0" borderId="1" xfId="0" applyNumberFormat="1" applyFont="1" applyBorder="1"/>
    <xf numFmtId="0" fontId="26" fillId="4" borderId="0" xfId="3" applyNumberFormat="1" applyFont="1" applyFill="1" applyBorder="1" applyAlignment="1" applyProtection="1">
      <alignment vertical="center"/>
      <protection hidden="1"/>
    </xf>
    <xf numFmtId="0" fontId="26" fillId="4" borderId="0" xfId="3" applyNumberFormat="1" applyFont="1" applyFill="1" applyBorder="1" applyAlignment="1" applyProtection="1">
      <alignment horizontal="right" vertical="center"/>
      <protection hidden="1"/>
    </xf>
    <xf numFmtId="0" fontId="0" fillId="4" borderId="0" xfId="0" applyFill="1"/>
    <xf numFmtId="0" fontId="16" fillId="4" borderId="0" xfId="0" applyFont="1" applyFill="1"/>
    <xf numFmtId="0" fontId="4" fillId="4" borderId="0" xfId="3" applyNumberFormat="1" applyFont="1" applyFill="1" applyBorder="1" applyAlignment="1" applyProtection="1">
      <alignment vertical="center"/>
      <protection hidden="1"/>
    </xf>
    <xf numFmtId="0" fontId="4" fillId="4" borderId="0" xfId="3" applyNumberFormat="1" applyFont="1" applyFill="1" applyBorder="1" applyAlignment="1" applyProtection="1">
      <alignment horizontal="right" vertical="center"/>
      <protection hidden="1"/>
    </xf>
    <xf numFmtId="0" fontId="13" fillId="0" borderId="0" xfId="0" applyFont="1" applyBorder="1" applyAlignment="1">
      <alignment horizontal="center"/>
    </xf>
    <xf numFmtId="164" fontId="13" fillId="0" borderId="1" xfId="0" applyNumberFormat="1" applyFont="1" applyBorder="1"/>
    <xf numFmtId="43" fontId="15" fillId="0" borderId="0" xfId="0" applyNumberFormat="1" applyFont="1"/>
    <xf numFmtId="43" fontId="15" fillId="0" borderId="18" xfId="1" applyFont="1" applyBorder="1">
      <protection locked="0"/>
    </xf>
    <xf numFmtId="164" fontId="13" fillId="0" borderId="18" xfId="1" applyNumberFormat="1" applyFont="1" applyBorder="1" applyProtection="1"/>
    <xf numFmtId="0" fontId="18" fillId="4" borderId="0" xfId="4" applyNumberFormat="1" applyFont="1" applyFill="1" applyBorder="1" applyAlignment="1" applyProtection="1">
      <alignment horizontal="left" vertical="center"/>
    </xf>
    <xf numFmtId="0" fontId="2" fillId="4" borderId="0" xfId="4" applyFill="1">
      <alignment vertical="center"/>
    </xf>
    <xf numFmtId="0" fontId="20" fillId="4" borderId="0" xfId="4" applyNumberFormat="1" applyFont="1" applyFill="1" applyBorder="1" applyAlignment="1" applyProtection="1">
      <alignment horizontal="center" vertical="top" wrapText="1"/>
    </xf>
    <xf numFmtId="0" fontId="21" fillId="4" borderId="0" xfId="4" applyNumberFormat="1" applyFont="1" applyFill="1" applyBorder="1" applyAlignment="1" applyProtection="1">
      <alignment horizontal="left" vertical="center"/>
    </xf>
    <xf numFmtId="0" fontId="22" fillId="4" borderId="0" xfId="4" applyNumberFormat="1" applyFont="1" applyFill="1" applyBorder="1" applyAlignment="1" applyProtection="1">
      <alignment horizontal="center"/>
    </xf>
    <xf numFmtId="0" fontId="23" fillId="4" borderId="0" xfId="4" applyNumberFormat="1" applyFont="1" applyFill="1" applyBorder="1" applyAlignment="1" applyProtection="1">
      <alignment horizontal="center" vertical="top"/>
    </xf>
    <xf numFmtId="0" fontId="24" fillId="4" borderId="0" xfId="4" applyNumberFormat="1" applyFont="1" applyFill="1" applyBorder="1" applyAlignment="1" applyProtection="1">
      <alignment vertical="top"/>
    </xf>
    <xf numFmtId="0" fontId="25" fillId="4" borderId="0" xfId="4" applyNumberFormat="1" applyFont="1" applyFill="1" applyBorder="1" applyAlignment="1" applyProtection="1">
      <alignment horizontal="right" vertical="center"/>
    </xf>
    <xf numFmtId="0" fontId="21" fillId="4" borderId="0" xfId="4" applyNumberFormat="1" applyFont="1" applyFill="1" applyBorder="1" applyAlignment="1" applyProtection="1">
      <alignment vertical="top"/>
    </xf>
    <xf numFmtId="0" fontId="24" fillId="4" borderId="0" xfId="4" applyNumberFormat="1" applyFont="1" applyFill="1" applyBorder="1" applyAlignment="1" applyProtection="1">
      <alignment horizontal="left" vertical="center"/>
    </xf>
    <xf numFmtId="0" fontId="24" fillId="4" borderId="0" xfId="4" applyNumberFormat="1" applyFont="1" applyFill="1" applyBorder="1" applyAlignment="1" applyProtection="1">
      <alignment vertical="center"/>
    </xf>
    <xf numFmtId="0" fontId="21" fillId="4" borderId="0" xfId="4" applyNumberFormat="1" applyFont="1" applyFill="1" applyBorder="1" applyAlignment="1" applyProtection="1">
      <alignment vertical="center"/>
    </xf>
    <xf numFmtId="0" fontId="24" fillId="4" borderId="0" xfId="4" applyNumberFormat="1" applyFont="1" applyFill="1" applyBorder="1" applyAlignment="1" applyProtection="1">
      <alignment horizontal="left" vertical="center" wrapText="1"/>
    </xf>
    <xf numFmtId="0" fontId="18" fillId="4" borderId="0" xfId="4" applyNumberFormat="1" applyFont="1" applyFill="1" applyBorder="1" applyAlignment="1" applyProtection="1">
      <alignment horizontal="center" vertical="center"/>
    </xf>
    <xf numFmtId="0" fontId="24" fillId="4" borderId="11" xfId="4" applyNumberFormat="1" applyFont="1" applyFill="1" applyBorder="1" applyAlignment="1" applyProtection="1">
      <alignment horizontal="center" vertical="center" wrapText="1"/>
    </xf>
    <xf numFmtId="0" fontId="24" fillId="4" borderId="12" xfId="4" applyNumberFormat="1" applyFont="1" applyFill="1" applyBorder="1" applyAlignment="1" applyProtection="1">
      <alignment horizontal="center" vertical="center" wrapText="1"/>
    </xf>
    <xf numFmtId="0" fontId="20" fillId="4" borderId="0" xfId="4" applyNumberFormat="1" applyFont="1" applyFill="1" applyBorder="1" applyAlignment="1" applyProtection="1">
      <alignment vertical="top" wrapText="1"/>
    </xf>
    <xf numFmtId="0" fontId="21" fillId="4" borderId="0" xfId="4" applyNumberFormat="1" applyFont="1" applyFill="1" applyBorder="1" applyAlignment="1" applyProtection="1">
      <alignment horizontal="left" vertical="center" wrapText="1"/>
    </xf>
    <xf numFmtId="0" fontId="24" fillId="4" borderId="13" xfId="4" applyNumberFormat="1" applyFont="1" applyFill="1" applyBorder="1" applyAlignment="1" applyProtection="1">
      <alignment horizontal="center" vertical="center" wrapText="1"/>
    </xf>
    <xf numFmtId="0" fontId="24" fillId="4" borderId="5" xfId="4" applyNumberFormat="1" applyFont="1" applyFill="1" applyBorder="1" applyAlignment="1" applyProtection="1">
      <alignment horizontal="left" vertical="top"/>
    </xf>
    <xf numFmtId="0" fontId="21" fillId="4" borderId="5" xfId="4" applyNumberFormat="1" applyFont="1" applyFill="1" applyBorder="1" applyAlignment="1" applyProtection="1">
      <alignment horizontal="left" vertical="top"/>
    </xf>
    <xf numFmtId="0" fontId="24" fillId="4" borderId="8" xfId="4" applyNumberFormat="1" applyFont="1" applyFill="1" applyBorder="1" applyAlignment="1" applyProtection="1">
      <alignment horizontal="left" vertical="top"/>
    </xf>
    <xf numFmtId="0" fontId="22" fillId="4" borderId="0" xfId="4" applyNumberFormat="1" applyFont="1" applyFill="1" applyBorder="1" applyAlignment="1" applyProtection="1">
      <alignment horizontal="center" vertical="center"/>
    </xf>
    <xf numFmtId="0" fontId="20" fillId="4" borderId="0" xfId="4" applyNumberFormat="1" applyFont="1" applyFill="1" applyBorder="1" applyAlignment="1" applyProtection="1">
      <alignment vertical="top"/>
    </xf>
    <xf numFmtId="0" fontId="24" fillId="4" borderId="0" xfId="4" applyNumberFormat="1" applyFont="1" applyFill="1" applyBorder="1" applyAlignment="1" applyProtection="1">
      <alignment horizontal="left"/>
    </xf>
    <xf numFmtId="0" fontId="20" fillId="4" borderId="0" xfId="4" applyNumberFormat="1" applyFont="1" applyFill="1" applyBorder="1" applyAlignment="1" applyProtection="1">
      <alignment horizontal="left" vertical="center" wrapText="1"/>
    </xf>
    <xf numFmtId="0" fontId="24" fillId="4" borderId="0" xfId="4" applyNumberFormat="1" applyFont="1" applyFill="1" applyBorder="1" applyAlignment="1" applyProtection="1">
      <alignment vertical="top" wrapText="1"/>
    </xf>
    <xf numFmtId="0" fontId="21" fillId="4" borderId="0" xfId="4" applyNumberFormat="1" applyFont="1" applyFill="1" applyBorder="1" applyAlignment="1" applyProtection="1">
      <alignment vertical="top" wrapText="1"/>
    </xf>
    <xf numFmtId="0" fontId="21" fillId="4" borderId="0" xfId="4" applyNumberFormat="1" applyFont="1" applyFill="1" applyBorder="1" applyAlignment="1" applyProtection="1">
      <alignment horizontal="center" vertical="center" wrapText="1"/>
    </xf>
    <xf numFmtId="0" fontId="21" fillId="4" borderId="0" xfId="4" applyNumberFormat="1" applyFont="1" applyFill="1" applyBorder="1" applyAlignment="1" applyProtection="1">
      <alignment horizontal="center" vertical="center"/>
    </xf>
    <xf numFmtId="0" fontId="21" fillId="4" borderId="0" xfId="4" applyNumberFormat="1" applyFont="1" applyFill="1" applyBorder="1" applyAlignment="1" applyProtection="1">
      <alignment horizontal="center" vertical="top"/>
    </xf>
    <xf numFmtId="0" fontId="21" fillId="4" borderId="0" xfId="4" applyNumberFormat="1" applyFont="1" applyFill="1" applyBorder="1" applyAlignment="1" applyProtection="1">
      <alignment horizontal="left" vertical="top" wrapText="1"/>
    </xf>
    <xf numFmtId="0" fontId="21" fillId="4" borderId="0" xfId="4" applyNumberFormat="1" applyFont="1" applyFill="1" applyBorder="1" applyAlignment="1" applyProtection="1">
      <alignment horizontal="left" vertical="top"/>
    </xf>
    <xf numFmtId="0" fontId="21" fillId="4" borderId="0" xfId="4" applyNumberFormat="1" applyFont="1" applyFill="1" applyBorder="1" applyAlignment="1" applyProtection="1">
      <alignment horizontal="right" vertical="top"/>
    </xf>
    <xf numFmtId="0" fontId="24" fillId="4" borderId="0" xfId="4" applyNumberFormat="1" applyFont="1" applyFill="1" applyBorder="1" applyAlignment="1" applyProtection="1">
      <alignment horizontal="center" vertical="top"/>
    </xf>
    <xf numFmtId="166" fontId="24" fillId="4" borderId="6" xfId="4" applyNumberFormat="1" applyFont="1" applyFill="1" applyBorder="1" applyAlignment="1" applyProtection="1">
      <alignment horizontal="right" vertical="top"/>
    </xf>
    <xf numFmtId="166" fontId="24" fillId="4" borderId="7" xfId="4" applyNumberFormat="1" applyFont="1" applyFill="1" applyBorder="1" applyAlignment="1" applyProtection="1">
      <alignment horizontal="right" vertical="top"/>
    </xf>
    <xf numFmtId="166" fontId="21" fillId="4" borderId="6" xfId="4" applyNumberFormat="1" applyFont="1" applyFill="1" applyBorder="1" applyAlignment="1" applyProtection="1">
      <alignment horizontal="right" vertical="top"/>
    </xf>
    <xf numFmtId="166" fontId="21" fillId="4" borderId="7" xfId="4" applyNumberFormat="1" applyFont="1" applyFill="1" applyBorder="1" applyAlignment="1" applyProtection="1">
      <alignment horizontal="right" vertical="top"/>
    </xf>
    <xf numFmtId="166" fontId="24" fillId="4" borderId="9" xfId="4" applyNumberFormat="1" applyFont="1" applyFill="1" applyBorder="1" applyAlignment="1" applyProtection="1">
      <alignment horizontal="right" vertical="top"/>
    </xf>
    <xf numFmtId="166" fontId="24" fillId="4" borderId="10" xfId="4" applyNumberFormat="1" applyFont="1" applyFill="1" applyBorder="1" applyAlignment="1" applyProtection="1">
      <alignment horizontal="right" vertical="top"/>
    </xf>
    <xf numFmtId="166" fontId="19" fillId="4" borderId="6" xfId="4" applyNumberFormat="1" applyFont="1" applyFill="1" applyBorder="1" applyAlignment="1" applyProtection="1">
      <alignment horizontal="right" vertical="top"/>
    </xf>
    <xf numFmtId="166" fontId="19" fillId="4" borderId="7" xfId="4" applyNumberFormat="1" applyFont="1" applyFill="1" applyBorder="1" applyAlignment="1" applyProtection="1">
      <alignment horizontal="right" vertical="top"/>
    </xf>
    <xf numFmtId="0" fontId="15" fillId="4" borderId="0" xfId="4" applyFont="1" applyFill="1">
      <alignment vertical="center"/>
    </xf>
    <xf numFmtId="0" fontId="21" fillId="4" borderId="5" xfId="4" applyNumberFormat="1" applyFont="1" applyFill="1" applyBorder="1" applyAlignment="1" applyProtection="1">
      <alignment horizontal="left" vertical="top"/>
    </xf>
    <xf numFmtId="166" fontId="2" fillId="4" borderId="0" xfId="4" applyNumberFormat="1" applyFill="1">
      <alignment vertical="center"/>
    </xf>
    <xf numFmtId="164" fontId="2" fillId="4" borderId="0" xfId="1" applyNumberFormat="1" applyFill="1" applyAlignment="1">
      <alignment vertical="center"/>
      <protection locked="0"/>
    </xf>
    <xf numFmtId="49" fontId="5" fillId="4" borderId="1" xfId="0" applyNumberFormat="1" applyFont="1" applyFill="1" applyBorder="1" applyAlignment="1" applyProtection="1">
      <alignment horizontal="left" vertical="center" wrapText="1"/>
    </xf>
    <xf numFmtId="49" fontId="8" fillId="4" borderId="1" xfId="0" applyNumberFormat="1" applyFont="1" applyFill="1" applyBorder="1" applyAlignment="1" applyProtection="1">
      <alignment horizontal="left" vertical="center" wrapText="1"/>
    </xf>
    <xf numFmtId="49" fontId="8" fillId="4" borderId="1" xfId="0" applyNumberFormat="1" applyFont="1" applyFill="1" applyBorder="1" applyAlignment="1" applyProtection="1">
      <alignment horizontal="center" wrapText="1"/>
    </xf>
    <xf numFmtId="164" fontId="5" fillId="4" borderId="1" xfId="1" applyNumberFormat="1" applyFont="1" applyFill="1" applyBorder="1" applyAlignment="1">
      <alignment horizontal="left" vertical="center" wrapText="1"/>
      <protection locked="0"/>
    </xf>
    <xf numFmtId="0" fontId="4" fillId="4" borderId="0" xfId="0" applyFont="1" applyFill="1" applyAlignment="1">
      <alignment horizontal="center"/>
    </xf>
    <xf numFmtId="0" fontId="3" fillId="4" borderId="0" xfId="0" applyFont="1" applyFill="1" applyAlignment="1">
      <alignment horizontal="center"/>
    </xf>
    <xf numFmtId="0" fontId="33" fillId="0" borderId="18" xfId="0" applyFont="1" applyBorder="1"/>
    <xf numFmtId="164" fontId="33" fillId="0" borderId="18" xfId="1" applyNumberFormat="1" applyFont="1" applyBorder="1" applyProtection="1"/>
    <xf numFmtId="0" fontId="33" fillId="0" borderId="0" xfId="0" applyFont="1"/>
    <xf numFmtId="0" fontId="34" fillId="0" borderId="18" xfId="0" applyFont="1" applyBorder="1"/>
    <xf numFmtId="164" fontId="34" fillId="0" borderId="18" xfId="1" applyNumberFormat="1" applyFont="1" applyBorder="1" applyProtection="1"/>
    <xf numFmtId="164" fontId="34" fillId="4" borderId="18" xfId="1" applyNumberFormat="1" applyFont="1" applyFill="1" applyBorder="1" applyProtection="1"/>
    <xf numFmtId="0" fontId="4" fillId="4" borderId="0" xfId="0" applyFont="1" applyFill="1" applyAlignment="1">
      <alignment horizontal="center"/>
    </xf>
    <xf numFmtId="0" fontId="3" fillId="4" borderId="0" xfId="0" applyFont="1" applyFill="1" applyAlignment="1">
      <alignment horizontal="center"/>
    </xf>
    <xf numFmtId="49" fontId="27" fillId="4" borderId="0" xfId="0" applyNumberFormat="1" applyFont="1" applyFill="1" applyBorder="1" applyAlignment="1" applyProtection="1">
      <alignment horizontal="center" vertical="center" wrapText="1"/>
    </xf>
    <xf numFmtId="0" fontId="5" fillId="0" borderId="0" xfId="0" applyFont="1" applyBorder="1"/>
    <xf numFmtId="0" fontId="5" fillId="0" borderId="0" xfId="0" applyFont="1"/>
    <xf numFmtId="164" fontId="6" fillId="0" borderId="0" xfId="1" applyNumberFormat="1" applyFont="1" applyAlignment="1" applyProtection="1">
      <alignment horizontal="center" wrapText="1"/>
    </xf>
    <xf numFmtId="49" fontId="10" fillId="4" borderId="0" xfId="0" applyNumberFormat="1" applyFont="1" applyFill="1" applyBorder="1" applyAlignment="1" applyProtection="1">
      <alignment horizontal="center" vertical="center" wrapText="1"/>
    </xf>
    <xf numFmtId="49" fontId="3" fillId="4" borderId="0" xfId="0" applyNumberFormat="1" applyFont="1" applyFill="1" applyAlignment="1">
      <alignment horizontal="center"/>
    </xf>
    <xf numFmtId="0" fontId="5" fillId="2" borderId="1" xfId="0" applyFont="1" applyFill="1" applyBorder="1" applyAlignment="1">
      <alignment horizontal="center" wrapText="1"/>
    </xf>
    <xf numFmtId="0" fontId="27" fillId="0" borderId="0" xfId="0" applyFont="1" applyBorder="1" applyAlignment="1">
      <alignment horizontal="center"/>
    </xf>
    <xf numFmtId="0" fontId="4" fillId="0" borderId="0" xfId="0" applyFont="1" applyAlignment="1">
      <alignment horizontal="center"/>
    </xf>
    <xf numFmtId="0" fontId="13" fillId="2" borderId="1" xfId="0" applyFont="1" applyFill="1" applyBorder="1" applyAlignment="1">
      <alignment horizontal="center" wrapText="1"/>
    </xf>
    <xf numFmtId="49" fontId="13" fillId="2" borderId="1" xfId="0" applyNumberFormat="1" applyFont="1" applyFill="1" applyBorder="1" applyAlignment="1">
      <alignment horizontal="center"/>
    </xf>
    <xf numFmtId="0" fontId="13" fillId="2" borderId="1" xfId="0" applyFont="1" applyFill="1" applyBorder="1" applyAlignment="1">
      <alignment horizontal="center"/>
    </xf>
    <xf numFmtId="0" fontId="27" fillId="4" borderId="0" xfId="0" applyFont="1" applyFill="1" applyBorder="1" applyAlignment="1">
      <alignment horizontal="center"/>
    </xf>
    <xf numFmtId="0" fontId="33" fillId="0" borderId="19" xfId="0" applyFont="1" applyBorder="1" applyAlignment="1">
      <alignment horizontal="center"/>
    </xf>
    <xf numFmtId="0" fontId="33" fillId="0" borderId="20" xfId="0" applyFont="1" applyBorder="1" applyAlignment="1">
      <alignment horizontal="center"/>
    </xf>
    <xf numFmtId="0" fontId="33" fillId="0" borderId="17" xfId="0" applyFont="1" applyBorder="1" applyAlignment="1">
      <alignment horizontal="center"/>
    </xf>
    <xf numFmtId="14" fontId="13" fillId="2" borderId="1" xfId="0" applyNumberFormat="1" applyFont="1" applyFill="1" applyBorder="1" applyAlignment="1">
      <alignment horizontal="center"/>
    </xf>
    <xf numFmtId="14" fontId="13" fillId="2" borderId="1" xfId="0" applyNumberFormat="1" applyFont="1" applyFill="1" applyBorder="1" applyAlignment="1">
      <alignment horizontal="center" wrapText="1"/>
    </xf>
    <xf numFmtId="0" fontId="2" fillId="4" borderId="0" xfId="4" applyFill="1" applyAlignment="1">
      <alignment horizontal="center" vertical="center"/>
    </xf>
    <xf numFmtId="0" fontId="21" fillId="4" borderId="0" xfId="4" applyNumberFormat="1" applyFont="1" applyFill="1" applyBorder="1" applyAlignment="1" applyProtection="1">
      <alignment horizontal="left" vertical="top" wrapText="1"/>
    </xf>
    <xf numFmtId="0" fontId="24" fillId="4" borderId="0" xfId="4" applyNumberFormat="1" applyFont="1" applyFill="1" applyBorder="1" applyAlignment="1" applyProtection="1">
      <alignment horizontal="left" vertical="top" wrapText="1"/>
    </xf>
    <xf numFmtId="0" fontId="24" fillId="4" borderId="0" xfId="4" applyNumberFormat="1" applyFont="1" applyFill="1" applyBorder="1" applyAlignment="1" applyProtection="1">
      <alignment horizontal="center" vertical="center" wrapText="1"/>
    </xf>
    <xf numFmtId="0" fontId="19" fillId="4" borderId="0" xfId="4" applyNumberFormat="1" applyFont="1" applyFill="1" applyBorder="1" applyAlignment="1" applyProtection="1">
      <alignment horizontal="left" vertical="top" wrapText="1"/>
    </xf>
    <xf numFmtId="0" fontId="20" fillId="4" borderId="0" xfId="4" applyNumberFormat="1" applyFont="1" applyFill="1" applyBorder="1" applyAlignment="1" applyProtection="1">
      <alignment horizontal="left" vertical="top" wrapText="1"/>
    </xf>
    <xf numFmtId="166" fontId="21" fillId="4" borderId="0" xfId="4" applyNumberFormat="1" applyFont="1" applyFill="1" applyBorder="1" applyAlignment="1" applyProtection="1">
      <alignment horizontal="right" vertical="top"/>
    </xf>
    <xf numFmtId="0" fontId="24" fillId="4" borderId="0" xfId="4" applyNumberFormat="1" applyFont="1" applyFill="1" applyBorder="1" applyAlignment="1" applyProtection="1">
      <alignment horizontal="left" vertical="center" wrapText="1"/>
    </xf>
    <xf numFmtId="0" fontId="21" fillId="4" borderId="5" xfId="4" applyNumberFormat="1" applyFont="1" applyFill="1" applyBorder="1" applyAlignment="1" applyProtection="1">
      <alignment horizontal="left" vertical="top" wrapText="1"/>
    </xf>
    <xf numFmtId="166" fontId="21" fillId="4" borderId="6" xfId="4" applyNumberFormat="1" applyFont="1" applyFill="1" applyBorder="1" applyAlignment="1" applyProtection="1">
      <alignment horizontal="right" vertical="top"/>
    </xf>
    <xf numFmtId="166" fontId="21" fillId="4" borderId="7" xfId="4" applyNumberFormat="1" applyFont="1" applyFill="1" applyBorder="1" applyAlignment="1" applyProtection="1">
      <alignment horizontal="right" vertical="top"/>
    </xf>
    <xf numFmtId="0" fontId="24" fillId="4" borderId="2" xfId="4" applyNumberFormat="1" applyFont="1" applyFill="1" applyBorder="1" applyAlignment="1" applyProtection="1">
      <alignment horizontal="center" vertical="center" wrapText="1"/>
    </xf>
    <xf numFmtId="0" fontId="24" fillId="4" borderId="3" xfId="4" applyNumberFormat="1" applyFont="1" applyFill="1" applyBorder="1" applyAlignment="1" applyProtection="1">
      <alignment horizontal="center" vertical="center" wrapText="1"/>
    </xf>
    <xf numFmtId="0" fontId="24" fillId="4" borderId="4" xfId="4" applyNumberFormat="1" applyFont="1" applyFill="1" applyBorder="1" applyAlignment="1" applyProtection="1">
      <alignment horizontal="center" vertical="center" wrapText="1"/>
    </xf>
    <xf numFmtId="0" fontId="24" fillId="4" borderId="5" xfId="4" applyNumberFormat="1" applyFont="1" applyFill="1" applyBorder="1" applyAlignment="1" applyProtection="1">
      <alignment horizontal="left" vertical="top" wrapText="1"/>
    </xf>
    <xf numFmtId="166" fontId="24" fillId="4" borderId="6" xfId="4" applyNumberFormat="1" applyFont="1" applyFill="1" applyBorder="1" applyAlignment="1" applyProtection="1">
      <alignment horizontal="right" vertical="top"/>
    </xf>
    <xf numFmtId="166" fontId="24" fillId="4" borderId="7" xfId="4" applyNumberFormat="1" applyFont="1" applyFill="1" applyBorder="1" applyAlignment="1" applyProtection="1">
      <alignment horizontal="right" vertical="top"/>
    </xf>
    <xf numFmtId="166" fontId="24" fillId="4" borderId="0" xfId="4" applyNumberFormat="1" applyFont="1" applyFill="1" applyBorder="1" applyAlignment="1" applyProtection="1">
      <alignment horizontal="right" vertical="top"/>
    </xf>
    <xf numFmtId="0" fontId="24" fillId="4" borderId="8" xfId="4" applyNumberFormat="1" applyFont="1" applyFill="1" applyBorder="1" applyAlignment="1" applyProtection="1">
      <alignment horizontal="left" vertical="top" wrapText="1"/>
    </xf>
    <xf numFmtId="166" fontId="24" fillId="4" borderId="9" xfId="4" applyNumberFormat="1" applyFont="1" applyFill="1" applyBorder="1" applyAlignment="1" applyProtection="1">
      <alignment horizontal="right" vertical="top"/>
    </xf>
    <xf numFmtId="166" fontId="24" fillId="4" borderId="10" xfId="4" applyNumberFormat="1" applyFont="1" applyFill="1" applyBorder="1" applyAlignment="1" applyProtection="1">
      <alignment horizontal="right" vertical="top"/>
    </xf>
    <xf numFmtId="0" fontId="24" fillId="4" borderId="11" xfId="4" applyNumberFormat="1" applyFont="1" applyFill="1" applyBorder="1" applyAlignment="1" applyProtection="1">
      <alignment horizontal="center" vertical="center" wrapText="1"/>
    </xf>
    <xf numFmtId="0" fontId="24" fillId="4" borderId="12" xfId="4" applyNumberFormat="1" applyFont="1" applyFill="1" applyBorder="1" applyAlignment="1" applyProtection="1">
      <alignment horizontal="center" vertical="center" wrapText="1"/>
    </xf>
    <xf numFmtId="0" fontId="24" fillId="4" borderId="3" xfId="4" applyNumberFormat="1" applyFont="1" applyFill="1" applyBorder="1" applyAlignment="1" applyProtection="1">
      <alignment horizontal="center" vertical="top" wrapText="1"/>
    </xf>
    <xf numFmtId="0" fontId="24" fillId="4" borderId="4" xfId="4" applyNumberFormat="1" applyFont="1" applyFill="1" applyBorder="1" applyAlignment="1" applyProtection="1">
      <alignment horizontal="center" vertical="top" wrapText="1"/>
    </xf>
    <xf numFmtId="165" fontId="21" fillId="4" borderId="6" xfId="4" applyNumberFormat="1" applyFont="1" applyFill="1" applyBorder="1" applyAlignment="1" applyProtection="1">
      <alignment horizontal="right" vertical="top"/>
    </xf>
    <xf numFmtId="165" fontId="21" fillId="4" borderId="6" xfId="4" applyNumberFormat="1" applyFont="1" applyFill="1" applyBorder="1" applyAlignment="1" applyProtection="1">
      <alignment horizontal="left" vertical="top"/>
    </xf>
    <xf numFmtId="165" fontId="21" fillId="4" borderId="7" xfId="4" applyNumberFormat="1" applyFont="1" applyFill="1" applyBorder="1" applyAlignment="1" applyProtection="1">
      <alignment horizontal="left" vertical="top"/>
    </xf>
    <xf numFmtId="165" fontId="24" fillId="4" borderId="9" xfId="4" applyNumberFormat="1" applyFont="1" applyFill="1" applyBorder="1" applyAlignment="1" applyProtection="1">
      <alignment horizontal="right" vertical="top"/>
    </xf>
    <xf numFmtId="165" fontId="24" fillId="4" borderId="9" xfId="4" applyNumberFormat="1" applyFont="1" applyFill="1" applyBorder="1" applyAlignment="1" applyProtection="1">
      <alignment horizontal="left" vertical="top"/>
    </xf>
    <xf numFmtId="165" fontId="24" fillId="4" borderId="10" xfId="4" applyNumberFormat="1" applyFont="1" applyFill="1" applyBorder="1" applyAlignment="1" applyProtection="1">
      <alignment horizontal="left" vertical="top"/>
    </xf>
    <xf numFmtId="0" fontId="24" fillId="4" borderId="13" xfId="4" applyNumberFormat="1" applyFont="1" applyFill="1" applyBorder="1" applyAlignment="1" applyProtection="1">
      <alignment horizontal="center" vertical="center" wrapText="1"/>
    </xf>
    <xf numFmtId="0" fontId="19" fillId="4" borderId="5" xfId="4" applyNumberFormat="1" applyFont="1" applyFill="1" applyBorder="1" applyAlignment="1" applyProtection="1">
      <alignment horizontal="center" vertical="top"/>
    </xf>
    <xf numFmtId="0" fontId="19" fillId="4" borderId="6" xfId="4" applyNumberFormat="1" applyFont="1" applyFill="1" applyBorder="1" applyAlignment="1" applyProtection="1">
      <alignment horizontal="left" vertical="top" wrapText="1"/>
    </xf>
    <xf numFmtId="166" fontId="19" fillId="4" borderId="6" xfId="4" applyNumberFormat="1" applyFont="1" applyFill="1" applyBorder="1" applyAlignment="1" applyProtection="1">
      <alignment horizontal="right" vertical="top"/>
    </xf>
    <xf numFmtId="0" fontId="24" fillId="4" borderId="5" xfId="4" applyNumberFormat="1" applyFont="1" applyFill="1" applyBorder="1" applyAlignment="1" applyProtection="1">
      <alignment horizontal="center" vertical="top"/>
    </xf>
    <xf numFmtId="0" fontId="24" fillId="4" borderId="6" xfId="4" applyNumberFormat="1" applyFont="1" applyFill="1" applyBorder="1" applyAlignment="1" applyProtection="1">
      <alignment horizontal="left" vertical="top" wrapText="1"/>
    </xf>
    <xf numFmtId="0" fontId="21" fillId="4" borderId="5" xfId="4" applyNumberFormat="1" applyFont="1" applyFill="1" applyBorder="1" applyAlignment="1" applyProtection="1">
      <alignment horizontal="center" vertical="top"/>
    </xf>
    <xf numFmtId="0" fontId="21" fillId="4" borderId="6" xfId="4" applyNumberFormat="1" applyFont="1" applyFill="1" applyBorder="1" applyAlignment="1" applyProtection="1">
      <alignment horizontal="left" vertical="top" wrapText="1"/>
    </xf>
    <xf numFmtId="0" fontId="24" fillId="4" borderId="8" xfId="4" applyNumberFormat="1" applyFont="1" applyFill="1" applyBorder="1" applyAlignment="1" applyProtection="1">
      <alignment horizontal="center" vertical="top"/>
    </xf>
    <xf numFmtId="0" fontId="24" fillId="4" borderId="9" xfId="4" applyNumberFormat="1" applyFont="1" applyFill="1" applyBorder="1" applyAlignment="1" applyProtection="1">
      <alignment horizontal="left" vertical="top" wrapText="1"/>
    </xf>
    <xf numFmtId="165" fontId="24" fillId="4" borderId="6" xfId="4" applyNumberFormat="1" applyFont="1" applyFill="1" applyBorder="1" applyAlignment="1" applyProtection="1">
      <alignment horizontal="right" vertical="top"/>
    </xf>
    <xf numFmtId="166" fontId="20" fillId="4" borderId="0" xfId="4" applyNumberFormat="1" applyFont="1" applyFill="1" applyBorder="1" applyAlignment="1" applyProtection="1">
      <alignment horizontal="right" vertical="top"/>
    </xf>
    <xf numFmtId="0" fontId="21" fillId="4" borderId="7" xfId="4" applyNumberFormat="1" applyFont="1" applyFill="1" applyBorder="1" applyAlignment="1" applyProtection="1">
      <alignment horizontal="left" vertical="top"/>
    </xf>
    <xf numFmtId="0" fontId="21" fillId="4" borderId="6" xfId="4" applyNumberFormat="1" applyFont="1" applyFill="1" applyBorder="1" applyAlignment="1" applyProtection="1">
      <alignment horizontal="left" vertical="top"/>
    </xf>
    <xf numFmtId="166" fontId="32" fillId="4" borderId="6" xfId="4" applyNumberFormat="1" applyFont="1" applyFill="1" applyBorder="1" applyAlignment="1" applyProtection="1">
      <alignment horizontal="right" vertical="top"/>
    </xf>
    <xf numFmtId="166" fontId="21" fillId="4" borderId="9" xfId="4" applyNumberFormat="1" applyFont="1" applyFill="1" applyBorder="1" applyAlignment="1" applyProtection="1">
      <alignment horizontal="right" vertical="top"/>
    </xf>
    <xf numFmtId="0" fontId="21" fillId="4" borderId="10" xfId="4" applyNumberFormat="1" applyFont="1" applyFill="1" applyBorder="1" applyAlignment="1" applyProtection="1">
      <alignment horizontal="left" vertical="top"/>
    </xf>
    <xf numFmtId="0" fontId="21" fillId="4" borderId="8" xfId="4" applyNumberFormat="1" applyFont="1" applyFill="1" applyBorder="1" applyAlignment="1" applyProtection="1">
      <alignment horizontal="center" vertical="top"/>
    </xf>
    <xf numFmtId="0" fontId="21" fillId="4" borderId="9" xfId="4" applyNumberFormat="1" applyFont="1" applyFill="1" applyBorder="1" applyAlignment="1" applyProtection="1">
      <alignment horizontal="left" vertical="top" wrapText="1"/>
    </xf>
    <xf numFmtId="0" fontId="21" fillId="4" borderId="9" xfId="4" applyNumberFormat="1" applyFont="1" applyFill="1" applyBorder="1" applyAlignment="1" applyProtection="1">
      <alignment horizontal="left" vertical="top"/>
    </xf>
    <xf numFmtId="166" fontId="29" fillId="4" borderId="0" xfId="4" applyNumberFormat="1" applyFont="1" applyFill="1" applyBorder="1" applyAlignment="1" applyProtection="1">
      <alignment horizontal="right" vertical="top"/>
    </xf>
    <xf numFmtId="166" fontId="24" fillId="4" borderId="7" xfId="4" applyNumberFormat="1" applyFont="1" applyFill="1" applyBorder="1" applyAlignment="1" applyProtection="1">
      <alignment horizontal="right" vertical="top" wrapText="1"/>
    </xf>
    <xf numFmtId="166" fontId="21" fillId="4" borderId="6" xfId="4" applyNumberFormat="1" applyFont="1" applyFill="1" applyBorder="1" applyAlignment="1" applyProtection="1">
      <alignment horizontal="right" vertical="top" wrapText="1"/>
    </xf>
    <xf numFmtId="166" fontId="21" fillId="4" borderId="7" xfId="4" applyNumberFormat="1" applyFont="1" applyFill="1" applyBorder="1" applyAlignment="1" applyProtection="1">
      <alignment horizontal="right" vertical="top" wrapText="1"/>
    </xf>
    <xf numFmtId="166" fontId="24" fillId="4" borderId="6" xfId="4" applyNumberFormat="1" applyFont="1" applyFill="1" applyBorder="1" applyAlignment="1" applyProtection="1">
      <alignment horizontal="right" vertical="top" wrapText="1"/>
    </xf>
    <xf numFmtId="166" fontId="24" fillId="4" borderId="10" xfId="4" applyNumberFormat="1" applyFont="1" applyFill="1" applyBorder="1" applyAlignment="1" applyProtection="1">
      <alignment horizontal="right" vertical="top" wrapText="1"/>
    </xf>
    <xf numFmtId="166" fontId="24" fillId="4" borderId="9" xfId="4" applyNumberFormat="1" applyFont="1" applyFill="1" applyBorder="1" applyAlignment="1" applyProtection="1">
      <alignment horizontal="right" vertical="top" wrapText="1"/>
    </xf>
    <xf numFmtId="166" fontId="21" fillId="4" borderId="6" xfId="4" applyNumberFormat="1" applyFont="1" applyFill="1" applyBorder="1" applyAlignment="1" applyProtection="1">
      <alignment vertical="top"/>
    </xf>
    <xf numFmtId="166" fontId="24" fillId="4" borderId="6" xfId="4" applyNumberFormat="1" applyFont="1" applyFill="1" applyBorder="1" applyAlignment="1" applyProtection="1">
      <alignment vertical="top"/>
    </xf>
    <xf numFmtId="166" fontId="24" fillId="4" borderId="9" xfId="4" applyNumberFormat="1" applyFont="1" applyFill="1" applyBorder="1" applyAlignment="1" applyProtection="1">
      <alignment vertical="top"/>
    </xf>
    <xf numFmtId="167" fontId="21" fillId="4" borderId="6" xfId="4" applyNumberFormat="1" applyFont="1" applyFill="1" applyBorder="1" applyAlignment="1" applyProtection="1">
      <alignment horizontal="right" vertical="top"/>
    </xf>
    <xf numFmtId="167" fontId="24" fillId="4" borderId="6" xfId="4" applyNumberFormat="1" applyFont="1" applyFill="1" applyBorder="1" applyAlignment="1" applyProtection="1">
      <alignment horizontal="right" vertical="top"/>
    </xf>
    <xf numFmtId="166" fontId="28" fillId="4" borderId="6" xfId="4" applyNumberFormat="1" applyFont="1" applyFill="1" applyBorder="1" applyAlignment="1" applyProtection="1">
      <alignment horizontal="right" vertical="top"/>
    </xf>
    <xf numFmtId="166" fontId="28" fillId="4" borderId="7" xfId="4" applyNumberFormat="1" applyFont="1" applyFill="1" applyBorder="1" applyAlignment="1" applyProtection="1">
      <alignment horizontal="right" vertical="top"/>
    </xf>
    <xf numFmtId="167" fontId="24" fillId="4" borderId="9" xfId="4" applyNumberFormat="1" applyFont="1" applyFill="1" applyBorder="1" applyAlignment="1" applyProtection="1">
      <alignment horizontal="right" vertical="top"/>
    </xf>
    <xf numFmtId="166" fontId="21" fillId="4" borderId="10" xfId="4" applyNumberFormat="1" applyFont="1" applyFill="1" applyBorder="1" applyAlignment="1" applyProtection="1">
      <alignment horizontal="right" vertical="top"/>
    </xf>
    <xf numFmtId="0" fontId="24" fillId="4" borderId="0" xfId="4" applyNumberFormat="1" applyFont="1" applyFill="1" applyBorder="1" applyAlignment="1" applyProtection="1">
      <alignment horizontal="center" vertical="top" wrapText="1"/>
    </xf>
    <xf numFmtId="0" fontId="21" fillId="4" borderId="8" xfId="4" applyNumberFormat="1" applyFont="1" applyFill="1" applyBorder="1" applyAlignment="1" applyProtection="1">
      <alignment horizontal="left" vertical="top"/>
    </xf>
    <xf numFmtId="0" fontId="21" fillId="4" borderId="5" xfId="4" applyNumberFormat="1" applyFont="1" applyFill="1" applyBorder="1" applyAlignment="1" applyProtection="1">
      <alignment horizontal="left" vertical="top"/>
    </xf>
    <xf numFmtId="0" fontId="21" fillId="4" borderId="8" xfId="4" applyNumberFormat="1" applyFont="1" applyFill="1" applyBorder="1" applyAlignment="1" applyProtection="1">
      <alignment horizontal="left" vertical="top" wrapText="1"/>
    </xf>
    <xf numFmtId="166" fontId="30" fillId="4" borderId="6" xfId="4" applyNumberFormat="1" applyFont="1" applyFill="1" applyBorder="1" applyAlignment="1" applyProtection="1">
      <alignment horizontal="right" vertical="top"/>
    </xf>
    <xf numFmtId="166" fontId="30" fillId="4" borderId="7" xfId="4" applyNumberFormat="1" applyFont="1" applyFill="1" applyBorder="1" applyAlignment="1" applyProtection="1">
      <alignment horizontal="right" vertical="top"/>
    </xf>
    <xf numFmtId="0" fontId="20" fillId="4" borderId="5" xfId="4" applyNumberFormat="1" applyFont="1" applyFill="1" applyBorder="1" applyAlignment="1" applyProtection="1">
      <alignment horizontal="left" vertical="top" wrapText="1"/>
    </xf>
    <xf numFmtId="166" fontId="20" fillId="4" borderId="6" xfId="4" applyNumberFormat="1" applyFont="1" applyFill="1" applyBorder="1" applyAlignment="1" applyProtection="1">
      <alignment horizontal="right" vertical="top"/>
    </xf>
    <xf numFmtId="166" fontId="20" fillId="4" borderId="7" xfId="4" applyNumberFormat="1" applyFont="1" applyFill="1" applyBorder="1" applyAlignment="1" applyProtection="1">
      <alignment horizontal="right" vertical="top"/>
    </xf>
    <xf numFmtId="0" fontId="31" fillId="4" borderId="5" xfId="4" applyNumberFormat="1" applyFont="1" applyFill="1" applyBorder="1" applyAlignment="1" applyProtection="1">
      <alignment horizontal="left" vertical="top" wrapText="1"/>
    </xf>
    <xf numFmtId="165" fontId="19" fillId="4" borderId="6" xfId="4" applyNumberFormat="1" applyFont="1" applyFill="1" applyBorder="1" applyAlignment="1" applyProtection="1">
      <alignment horizontal="right" vertical="top"/>
    </xf>
    <xf numFmtId="166" fontId="19" fillId="4" borderId="7" xfId="4" applyNumberFormat="1" applyFont="1" applyFill="1" applyBorder="1" applyAlignment="1" applyProtection="1">
      <alignment horizontal="right" vertical="top"/>
    </xf>
    <xf numFmtId="165" fontId="21" fillId="4" borderId="9" xfId="4" applyNumberFormat="1" applyFont="1" applyFill="1" applyBorder="1" applyAlignment="1" applyProtection="1">
      <alignment horizontal="right" vertical="top"/>
    </xf>
    <xf numFmtId="165" fontId="21" fillId="4" borderId="10" xfId="4" applyNumberFormat="1" applyFont="1" applyFill="1" applyBorder="1" applyAlignment="1" applyProtection="1">
      <alignment horizontal="right" vertical="top"/>
    </xf>
    <xf numFmtId="0" fontId="24" fillId="4" borderId="9" xfId="4" applyNumberFormat="1" applyFont="1" applyFill="1" applyBorder="1" applyAlignment="1" applyProtection="1">
      <alignment horizontal="left" vertical="top"/>
    </xf>
    <xf numFmtId="165" fontId="24" fillId="4" borderId="10" xfId="4" applyNumberFormat="1" applyFont="1" applyFill="1" applyBorder="1" applyAlignment="1" applyProtection="1">
      <alignment horizontal="right" vertical="top"/>
    </xf>
    <xf numFmtId="0" fontId="21" fillId="4" borderId="0" xfId="4" quotePrefix="1" applyNumberFormat="1" applyFont="1" applyFill="1" applyBorder="1" applyAlignment="1" applyProtection="1">
      <alignment horizontal="left" vertical="top" wrapText="1"/>
    </xf>
    <xf numFmtId="0" fontId="24" fillId="4" borderId="15" xfId="4" applyNumberFormat="1" applyFont="1" applyFill="1" applyBorder="1" applyAlignment="1" applyProtection="1">
      <alignment horizontal="center" vertical="center" wrapText="1"/>
    </xf>
    <xf numFmtId="0" fontId="24" fillId="4" borderId="16" xfId="4" applyNumberFormat="1" applyFont="1" applyFill="1" applyBorder="1" applyAlignment="1" applyProtection="1">
      <alignment horizontal="center" vertical="center" wrapText="1"/>
    </xf>
    <xf numFmtId="0" fontId="24" fillId="4" borderId="17" xfId="4" applyNumberFormat="1" applyFont="1" applyFill="1" applyBorder="1" applyAlignment="1" applyProtection="1">
      <alignment horizontal="center" vertical="center" wrapText="1"/>
    </xf>
    <xf numFmtId="0" fontId="24" fillId="4" borderId="14" xfId="4" applyNumberFormat="1" applyFont="1" applyFill="1" applyBorder="1" applyAlignment="1" applyProtection="1">
      <alignment horizontal="center" vertical="center" wrapText="1"/>
    </xf>
    <xf numFmtId="0" fontId="24" fillId="4" borderId="10" xfId="4" applyNumberFormat="1" applyFont="1" applyFill="1" applyBorder="1" applyAlignment="1" applyProtection="1">
      <alignment horizontal="center" vertical="center" wrapText="1"/>
    </xf>
    <xf numFmtId="0" fontId="9" fillId="0" borderId="1" xfId="0" applyFont="1" applyBorder="1" applyAlignment="1">
      <alignment horizontal="center"/>
    </xf>
    <xf numFmtId="0" fontId="13" fillId="0" borderId="1" xfId="0" applyFont="1" applyBorder="1" applyAlignment="1">
      <alignment horizontal="center" wrapText="1"/>
    </xf>
  </cellXfs>
  <cellStyles count="5">
    <cellStyle name="Comma" xfId="1" builtinId="3"/>
    <cellStyle name="Normal" xfId="0" builtinId="0"/>
    <cellStyle name="Normal 2" xfId="2"/>
    <cellStyle name="Normal 3" xfId="4"/>
    <cellStyle name="Normal_BCTC (2)_4.BCTC CK Thu Do 201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74</xdr:col>
      <xdr:colOff>38100</xdr:colOff>
      <xdr:row>1</xdr:row>
      <xdr:rowOff>114300</xdr:rowOff>
    </xdr:to>
    <xdr:grpSp>
      <xdr:nvGrpSpPr>
        <xdr:cNvPr id="2" name="Group 3"/>
        <xdr:cNvGrpSpPr>
          <a:grpSpLocks/>
        </xdr:cNvGrpSpPr>
      </xdr:nvGrpSpPr>
      <xdr:grpSpPr bwMode="auto">
        <a:xfrm>
          <a:off x="0" y="0"/>
          <a:ext cx="5400675" cy="276225"/>
          <a:chOff x="0" y="0"/>
          <a:chExt cx="567" cy="32"/>
        </a:xfrm>
      </xdr:grpSpPr>
      <xdr:sp macro="" textlink="">
        <xdr:nvSpPr>
          <xdr:cNvPr id="3" name="Text Box 1"/>
          <xdr:cNvSpPr txBox="1">
            <a:spLocks noChangeArrowheads="1"/>
          </xdr:cNvSpPr>
        </xdr:nvSpPr>
        <xdr:spPr bwMode="auto">
          <a:xfrm>
            <a:off x="0" y="0"/>
            <a:ext cx="302" cy="16"/>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CÔNG TY CỔ PHẦN CHỨNG KHOÁN ĐẠI NAM</a:t>
            </a:r>
          </a:p>
        </xdr:txBody>
      </xdr:sp>
      <xdr:sp macro="" textlink="">
        <xdr:nvSpPr>
          <xdr:cNvPr id="4" name="Text Box 2"/>
          <xdr:cNvSpPr txBox="1">
            <a:spLocks noChangeArrowheads="1"/>
          </xdr:cNvSpPr>
        </xdr:nvSpPr>
        <xdr:spPr bwMode="auto">
          <a:xfrm>
            <a:off x="0" y="16"/>
            <a:ext cx="567" cy="16"/>
          </a:xfrm>
          <a:prstGeom prst="rect">
            <a:avLst/>
          </a:prstGeom>
          <a:noFill/>
          <a:ln w="9525">
            <a:noFill/>
            <a:miter lim="800000"/>
            <a:headEnd/>
            <a:tailEnd/>
          </a:ln>
        </xdr:spPr>
        <xdr:txBody>
          <a:bodyPr vertOverflow="clip" wrap="square" lIns="9144" tIns="9144" rIns="9144" bIns="9144" anchor="ctr" upright="1"/>
          <a:lstStyle/>
          <a:p>
            <a:pPr algn="l" rtl="0">
              <a:defRPr sz="1000"/>
            </a:pPr>
            <a:endParaRPr lang="vi-VN" sz="975" b="1" i="0" u="none" strike="noStrike" baseline="0">
              <a:solidFill>
                <a:srgbClr val="000000"/>
              </a:solidFill>
              <a:latin typeface="Times New Roman"/>
              <a:cs typeface="Times New Roman"/>
            </a:endParaRPr>
          </a:p>
        </xdr:txBody>
      </xdr:sp>
    </xdr:grpSp>
    <xdr:clientData/>
  </xdr:twoCellAnchor>
  <xdr:twoCellAnchor editAs="oneCell">
    <xdr:from>
      <xdr:col>0</xdr:col>
      <xdr:colOff>0</xdr:colOff>
      <xdr:row>0</xdr:row>
      <xdr:rowOff>0</xdr:rowOff>
    </xdr:from>
    <xdr:to>
      <xdr:col>87</xdr:col>
      <xdr:colOff>142875</xdr:colOff>
      <xdr:row>5</xdr:row>
      <xdr:rowOff>190500</xdr:rowOff>
    </xdr:to>
    <xdr:grpSp>
      <xdr:nvGrpSpPr>
        <xdr:cNvPr id="5" name="Group 10"/>
        <xdr:cNvGrpSpPr>
          <a:grpSpLocks/>
        </xdr:cNvGrpSpPr>
      </xdr:nvGrpSpPr>
      <xdr:grpSpPr bwMode="auto">
        <a:xfrm>
          <a:off x="0" y="0"/>
          <a:ext cx="6296025" cy="1314450"/>
          <a:chOff x="0" y="0"/>
          <a:chExt cx="661" cy="142"/>
        </a:xfrm>
      </xdr:grpSpPr>
      <xdr:sp macro="" textlink="">
        <xdr:nvSpPr>
          <xdr:cNvPr id="6" name="Text Box 4"/>
          <xdr:cNvSpPr txBox="1">
            <a:spLocks noChangeArrowheads="1"/>
          </xdr:cNvSpPr>
        </xdr:nvSpPr>
        <xdr:spPr bwMode="auto">
          <a:xfrm>
            <a:off x="0" y="0"/>
            <a:ext cx="340" cy="33"/>
          </a:xfrm>
          <a:prstGeom prst="rect">
            <a:avLst/>
          </a:prstGeom>
          <a:noFill/>
          <a:ln w="9525">
            <a:noFill/>
            <a:miter lim="800000"/>
            <a:headEnd/>
            <a:tailEnd/>
          </a:ln>
        </xdr:spPr>
        <xdr:txBody>
          <a:bodyPr vertOverflow="clip" wrap="square" lIns="9144" tIns="9144" rIns="9144" bIns="9144" anchor="ctr" upright="1"/>
          <a:lstStyle/>
          <a:p>
            <a:pPr algn="l" rtl="0">
              <a:defRPr sz="1000"/>
            </a:pPr>
            <a:endParaRPr lang="en-US" sz="1000" b="1" i="0" u="none" strike="noStrike" baseline="0">
              <a:solidFill>
                <a:srgbClr val="000000"/>
              </a:solidFill>
              <a:latin typeface="Times New Roman"/>
              <a:cs typeface="Times New Roman"/>
            </a:endParaRPr>
          </a:p>
        </xdr:txBody>
      </xdr:sp>
      <xdr:sp macro="" textlink="">
        <xdr:nvSpPr>
          <xdr:cNvPr id="7" name="Text Box 5"/>
          <xdr:cNvSpPr txBox="1">
            <a:spLocks noChangeArrowheads="1"/>
          </xdr:cNvSpPr>
        </xdr:nvSpPr>
        <xdr:spPr bwMode="auto">
          <a:xfrm>
            <a:off x="340" y="0"/>
            <a:ext cx="321" cy="20"/>
          </a:xfrm>
          <a:prstGeom prst="rect">
            <a:avLst/>
          </a:prstGeom>
          <a:noFill/>
          <a:ln w="9525">
            <a:noFill/>
            <a:miter lim="800000"/>
            <a:headEnd/>
            <a:tailEnd/>
          </a:ln>
        </xdr:spPr>
        <xdr:txBody>
          <a:bodyPr vertOverflow="clip" wrap="square" lIns="9144" tIns="9144" rIns="9144" bIns="9144" anchor="b" upright="1"/>
          <a:lstStyle/>
          <a:p>
            <a:pPr algn="ctr" rtl="0">
              <a:defRPr sz="1000"/>
            </a:pPr>
            <a:r>
              <a:rPr lang="en-US" sz="975" b="1" i="1" u="none" strike="noStrike" baseline="0">
                <a:solidFill>
                  <a:srgbClr val="000000"/>
                </a:solidFill>
                <a:latin typeface="Times New Roman"/>
                <a:cs typeface="Times New Roman"/>
              </a:rPr>
              <a:t>Mẫu số B05-CTCK</a:t>
            </a:r>
          </a:p>
        </xdr:txBody>
      </xdr:sp>
      <xdr:sp macro="" textlink="">
        <xdr:nvSpPr>
          <xdr:cNvPr id="8" name="Text Box 6"/>
          <xdr:cNvSpPr txBox="1">
            <a:spLocks noChangeArrowheads="1"/>
          </xdr:cNvSpPr>
        </xdr:nvSpPr>
        <xdr:spPr bwMode="auto">
          <a:xfrm>
            <a:off x="0" y="20"/>
            <a:ext cx="340" cy="33"/>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1000" b="1" i="0" u="none" strike="noStrike" baseline="0">
                <a:solidFill>
                  <a:srgbClr val="000000"/>
                </a:solidFill>
                <a:latin typeface="Times New Roman"/>
                <a:cs typeface="Times New Roman"/>
              </a:rPr>
              <a:t>.</a:t>
            </a:r>
          </a:p>
        </xdr:txBody>
      </xdr:sp>
      <xdr:sp macro="" textlink="">
        <xdr:nvSpPr>
          <xdr:cNvPr id="9" name="Text Box 7"/>
          <xdr:cNvSpPr txBox="1">
            <a:spLocks noChangeArrowheads="1"/>
          </xdr:cNvSpPr>
        </xdr:nvSpPr>
        <xdr:spPr bwMode="auto">
          <a:xfrm>
            <a:off x="340" y="20"/>
            <a:ext cx="321" cy="33"/>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0" i="1" u="none" strike="noStrike" baseline="0">
                <a:solidFill>
                  <a:srgbClr val="000000"/>
                </a:solidFill>
                <a:latin typeface="Times New Roman"/>
                <a:cs typeface="Times New Roman"/>
              </a:rPr>
              <a:t>Ban hành theo TT số 210/2014/TT-BTC</a:t>
            </a:r>
          </a:p>
          <a:p>
            <a:pPr algn="ctr" rtl="0">
              <a:defRPr sz="1000"/>
            </a:pPr>
            <a:r>
              <a:rPr lang="en-US" sz="975" b="0" i="1" u="none" strike="noStrike" baseline="0">
                <a:solidFill>
                  <a:srgbClr val="000000"/>
                </a:solidFill>
                <a:latin typeface="Times New Roman"/>
                <a:cs typeface="Times New Roman"/>
              </a:rPr>
              <a:t>ngày 30/12/2014 của Bộ Tài chính</a:t>
            </a:r>
          </a:p>
        </xdr:txBody>
      </xdr:sp>
      <xdr:sp macro="" textlink="">
        <xdr:nvSpPr>
          <xdr:cNvPr id="10" name="Text Box 8"/>
          <xdr:cNvSpPr txBox="1">
            <a:spLocks noChangeArrowheads="1"/>
          </xdr:cNvSpPr>
        </xdr:nvSpPr>
        <xdr:spPr bwMode="auto">
          <a:xfrm>
            <a:off x="0" y="95"/>
            <a:ext cx="661" cy="26"/>
          </a:xfrm>
          <a:prstGeom prst="rect">
            <a:avLst/>
          </a:prstGeom>
          <a:noFill/>
          <a:ln w="9525">
            <a:noFill/>
            <a:miter lim="800000"/>
            <a:headEnd/>
            <a:tailEnd/>
          </a:ln>
        </xdr:spPr>
        <xdr:txBody>
          <a:bodyPr vertOverflow="clip" wrap="square" lIns="9144" tIns="9144" rIns="9144" bIns="9144" anchor="b" upright="1"/>
          <a:lstStyle/>
          <a:p>
            <a:pPr algn="ctr" rtl="0"/>
            <a:r>
              <a:rPr lang="en-US" sz="1400" b="1" i="0" baseline="0">
                <a:latin typeface="Times New Roman" pitchFamily="18" charset="0"/>
                <a:ea typeface="+mn-ea"/>
                <a:cs typeface="Times New Roman" pitchFamily="18" charset="0"/>
              </a:rPr>
              <a:t>BẢN THUYẾT MINH BÁO CÁO TÀI CHÍNH RIÊNG</a:t>
            </a:r>
            <a:endParaRPr lang="en-US" sz="1400">
              <a:latin typeface="Times New Roman" pitchFamily="18" charset="0"/>
              <a:cs typeface="Times New Roman" pitchFamily="18" charset="0"/>
            </a:endParaRPr>
          </a:p>
        </xdr:txBody>
      </xdr:sp>
      <xdr:sp macro="" textlink="">
        <xdr:nvSpPr>
          <xdr:cNvPr id="11" name="Text Box 9"/>
          <xdr:cNvSpPr txBox="1">
            <a:spLocks noChangeArrowheads="1"/>
          </xdr:cNvSpPr>
        </xdr:nvSpPr>
        <xdr:spPr bwMode="auto">
          <a:xfrm>
            <a:off x="0" y="121"/>
            <a:ext cx="661" cy="21"/>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1125" b="1" i="0" u="none" strike="noStrike" baseline="0">
                <a:solidFill>
                  <a:srgbClr val="000000"/>
                </a:solidFill>
                <a:latin typeface="Times New Roman"/>
                <a:cs typeface="Times New Roman"/>
              </a:rPr>
              <a:t>Năm 2016</a:t>
            </a:r>
          </a:p>
        </xdr:txBody>
      </xdr:sp>
    </xdr:grpSp>
    <xdr:clientData/>
  </xdr:twoCellAnchor>
  <xdr:twoCellAnchor editAs="oneCell">
    <xdr:from>
      <xdr:col>0</xdr:col>
      <xdr:colOff>0</xdr:colOff>
      <xdr:row>176</xdr:row>
      <xdr:rowOff>0</xdr:rowOff>
    </xdr:from>
    <xdr:to>
      <xdr:col>87</xdr:col>
      <xdr:colOff>123825</xdr:colOff>
      <xdr:row>178</xdr:row>
      <xdr:rowOff>0</xdr:rowOff>
    </xdr:to>
    <xdr:grpSp>
      <xdr:nvGrpSpPr>
        <xdr:cNvPr id="12" name="Group 13"/>
        <xdr:cNvGrpSpPr>
          <a:grpSpLocks/>
        </xdr:cNvGrpSpPr>
      </xdr:nvGrpSpPr>
      <xdr:grpSpPr bwMode="auto">
        <a:xfrm>
          <a:off x="0" y="42786300"/>
          <a:ext cx="6276975" cy="400050"/>
          <a:chOff x="0" y="3879"/>
          <a:chExt cx="659" cy="42"/>
        </a:xfrm>
      </xdr:grpSpPr>
      <xdr:sp macro="" textlink="">
        <xdr:nvSpPr>
          <xdr:cNvPr id="13" name="Text Box 11"/>
          <xdr:cNvSpPr txBox="1">
            <a:spLocks noChangeArrowheads="1"/>
          </xdr:cNvSpPr>
        </xdr:nvSpPr>
        <xdr:spPr bwMode="auto">
          <a:xfrm>
            <a:off x="0" y="3879"/>
            <a:ext cx="659"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1" i="0" u="none" strike="noStrike" baseline="0">
                <a:solidFill>
                  <a:srgbClr val="000000"/>
                </a:solidFill>
                <a:latin typeface="Times New Roman"/>
                <a:cs typeface="Times New Roman"/>
              </a:rPr>
              <a:t>A. Thuyết minh về Báo cáo tình hình tài chính</a:t>
            </a:r>
          </a:p>
        </xdr:txBody>
      </xdr:sp>
      <xdr:sp macro="" textlink="">
        <xdr:nvSpPr>
          <xdr:cNvPr id="14" name="Text Box 12"/>
          <xdr:cNvSpPr txBox="1">
            <a:spLocks noChangeArrowheads="1"/>
          </xdr:cNvSpPr>
        </xdr:nvSpPr>
        <xdr:spPr bwMode="auto">
          <a:xfrm>
            <a:off x="0" y="3900"/>
            <a:ext cx="659" cy="21"/>
          </a:xfrm>
          <a:prstGeom prst="rect">
            <a:avLst/>
          </a:prstGeom>
          <a:noFill/>
          <a:ln w="9525">
            <a:noFill/>
            <a:miter lim="800000"/>
            <a:headEnd/>
            <a:tailEnd/>
          </a:ln>
        </xdr:spPr>
        <xdr:txBody>
          <a:bodyPr vertOverflow="clip" wrap="square" lIns="9144" tIns="9144" rIns="9144" bIns="9144" anchor="ctr" upright="1"/>
          <a:lstStyle/>
          <a:p>
            <a:pPr algn="r" rtl="0">
              <a:defRPr sz="1000"/>
            </a:pPr>
            <a:r>
              <a:rPr lang="vi-VN" sz="1000" b="0" i="0" u="none" strike="noStrike" baseline="0">
                <a:solidFill>
                  <a:srgbClr val="000000"/>
                </a:solidFill>
                <a:latin typeface="Times New Roman"/>
                <a:cs typeface="Times New Roman"/>
              </a:rPr>
              <a:t>(Đơn vị tính: VND)</a:t>
            </a:r>
          </a:p>
        </xdr:txBody>
      </xdr:sp>
    </xdr:grpSp>
    <xdr:clientData/>
  </xdr:twoCellAnchor>
  <xdr:twoCellAnchor editAs="oneCell">
    <xdr:from>
      <xdr:col>0</xdr:col>
      <xdr:colOff>0</xdr:colOff>
      <xdr:row>186</xdr:row>
      <xdr:rowOff>0</xdr:rowOff>
    </xdr:from>
    <xdr:to>
      <xdr:col>87</xdr:col>
      <xdr:colOff>66675</xdr:colOff>
      <xdr:row>187</xdr:row>
      <xdr:rowOff>0</xdr:rowOff>
    </xdr:to>
    <xdr:grpSp>
      <xdr:nvGrpSpPr>
        <xdr:cNvPr id="15" name="Group 15"/>
        <xdr:cNvGrpSpPr>
          <a:grpSpLocks/>
        </xdr:cNvGrpSpPr>
      </xdr:nvGrpSpPr>
      <xdr:grpSpPr bwMode="auto">
        <a:xfrm>
          <a:off x="0" y="44872275"/>
          <a:ext cx="6219825" cy="190500"/>
          <a:chOff x="0" y="4089"/>
          <a:chExt cx="653" cy="20"/>
        </a:xfrm>
      </xdr:grpSpPr>
      <xdr:sp macro="" textlink="">
        <xdr:nvSpPr>
          <xdr:cNvPr id="16" name="Text Box 14"/>
          <xdr:cNvSpPr txBox="1">
            <a:spLocks noChangeArrowheads="1"/>
          </xdr:cNvSpPr>
        </xdr:nvSpPr>
        <xdr:spPr bwMode="auto">
          <a:xfrm>
            <a:off x="0" y="4089"/>
            <a:ext cx="653" cy="20"/>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75" b="1" i="0" u="none" strike="noStrike" baseline="0">
                <a:solidFill>
                  <a:srgbClr val="000000"/>
                </a:solidFill>
                <a:latin typeface="Times New Roman"/>
                <a:cs typeface="Times New Roman"/>
              </a:rPr>
              <a:t>A.7.2. Giá trị khối lượng giao dịch thực hiện trong năm</a:t>
            </a:r>
          </a:p>
        </xdr:txBody>
      </xdr:sp>
    </xdr:grpSp>
    <xdr:clientData/>
  </xdr:twoCellAnchor>
  <xdr:twoCellAnchor editAs="oneCell">
    <xdr:from>
      <xdr:col>0</xdr:col>
      <xdr:colOff>0</xdr:colOff>
      <xdr:row>200</xdr:row>
      <xdr:rowOff>0</xdr:rowOff>
    </xdr:from>
    <xdr:to>
      <xdr:col>87</xdr:col>
      <xdr:colOff>123825</xdr:colOff>
      <xdr:row>202</xdr:row>
      <xdr:rowOff>0</xdr:rowOff>
    </xdr:to>
    <xdr:grpSp>
      <xdr:nvGrpSpPr>
        <xdr:cNvPr id="17" name="Group 18"/>
        <xdr:cNvGrpSpPr>
          <a:grpSpLocks/>
        </xdr:cNvGrpSpPr>
      </xdr:nvGrpSpPr>
      <xdr:grpSpPr bwMode="auto">
        <a:xfrm>
          <a:off x="0" y="47758350"/>
          <a:ext cx="6276975" cy="400050"/>
          <a:chOff x="0" y="4392"/>
          <a:chExt cx="659" cy="42"/>
        </a:xfrm>
      </xdr:grpSpPr>
      <xdr:sp macro="" textlink="">
        <xdr:nvSpPr>
          <xdr:cNvPr id="18" name="Text Box 16"/>
          <xdr:cNvSpPr txBox="1">
            <a:spLocks noChangeArrowheads="1"/>
          </xdr:cNvSpPr>
        </xdr:nvSpPr>
        <xdr:spPr bwMode="auto">
          <a:xfrm>
            <a:off x="0" y="4392"/>
            <a:ext cx="659"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A 7.3. Các loại tài sản tài chính</a:t>
            </a:r>
          </a:p>
        </xdr:txBody>
      </xdr:sp>
      <xdr:sp macro="" textlink="">
        <xdr:nvSpPr>
          <xdr:cNvPr id="19" name="Text Box 17"/>
          <xdr:cNvSpPr txBox="1">
            <a:spLocks noChangeArrowheads="1"/>
          </xdr:cNvSpPr>
        </xdr:nvSpPr>
        <xdr:spPr bwMode="auto">
          <a:xfrm>
            <a:off x="0" y="4413"/>
            <a:ext cx="659"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1" i="0" u="none" strike="noStrike" baseline="0">
                <a:solidFill>
                  <a:srgbClr val="000000"/>
                </a:solidFill>
                <a:latin typeface="Times New Roman"/>
                <a:cs typeface="Times New Roman"/>
              </a:rPr>
              <a:t>7.3.1 Tài sản tài chính ghi nhận thông qua lãi/lỗ (FVTPL):</a:t>
            </a:r>
          </a:p>
        </xdr:txBody>
      </xdr:sp>
    </xdr:grpSp>
    <xdr:clientData/>
  </xdr:twoCellAnchor>
  <xdr:twoCellAnchor editAs="oneCell">
    <xdr:from>
      <xdr:col>0</xdr:col>
      <xdr:colOff>0</xdr:colOff>
      <xdr:row>207</xdr:row>
      <xdr:rowOff>0</xdr:rowOff>
    </xdr:from>
    <xdr:to>
      <xdr:col>87</xdr:col>
      <xdr:colOff>114300</xdr:colOff>
      <xdr:row>208</xdr:row>
      <xdr:rowOff>0</xdr:rowOff>
    </xdr:to>
    <xdr:grpSp>
      <xdr:nvGrpSpPr>
        <xdr:cNvPr id="20" name="Group 20"/>
        <xdr:cNvGrpSpPr>
          <a:grpSpLocks/>
        </xdr:cNvGrpSpPr>
      </xdr:nvGrpSpPr>
      <xdr:grpSpPr bwMode="auto">
        <a:xfrm>
          <a:off x="0" y="49158525"/>
          <a:ext cx="6267450" cy="200025"/>
          <a:chOff x="0" y="4539"/>
          <a:chExt cx="658" cy="21"/>
        </a:xfrm>
      </xdr:grpSpPr>
      <xdr:sp macro="" textlink="">
        <xdr:nvSpPr>
          <xdr:cNvPr id="21" name="Text Box 19"/>
          <xdr:cNvSpPr txBox="1">
            <a:spLocks noChangeArrowheads="1"/>
          </xdr:cNvSpPr>
        </xdr:nvSpPr>
        <xdr:spPr bwMode="auto">
          <a:xfrm>
            <a:off x="0" y="4539"/>
            <a:ext cx="658"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1" i="0" u="none" strike="noStrike" baseline="0">
                <a:solidFill>
                  <a:srgbClr val="000000"/>
                </a:solidFill>
                <a:latin typeface="Times New Roman"/>
                <a:cs typeface="Times New Roman"/>
              </a:rPr>
              <a:t>7.3.2 Tài sản tài chính sẵn sàng để bán (AFS)</a:t>
            </a:r>
          </a:p>
        </xdr:txBody>
      </xdr:sp>
    </xdr:grpSp>
    <xdr:clientData/>
  </xdr:twoCellAnchor>
  <xdr:twoCellAnchor editAs="oneCell">
    <xdr:from>
      <xdr:col>0</xdr:col>
      <xdr:colOff>0</xdr:colOff>
      <xdr:row>213</xdr:row>
      <xdr:rowOff>0</xdr:rowOff>
    </xdr:from>
    <xdr:to>
      <xdr:col>87</xdr:col>
      <xdr:colOff>123825</xdr:colOff>
      <xdr:row>214</xdr:row>
      <xdr:rowOff>0</xdr:rowOff>
    </xdr:to>
    <xdr:grpSp>
      <xdr:nvGrpSpPr>
        <xdr:cNvPr id="22" name="Group 22"/>
        <xdr:cNvGrpSpPr>
          <a:grpSpLocks/>
        </xdr:cNvGrpSpPr>
      </xdr:nvGrpSpPr>
      <xdr:grpSpPr bwMode="auto">
        <a:xfrm>
          <a:off x="0" y="50358675"/>
          <a:ext cx="6276975" cy="200025"/>
          <a:chOff x="0" y="4665"/>
          <a:chExt cx="659" cy="21"/>
        </a:xfrm>
      </xdr:grpSpPr>
      <xdr:sp macro="" textlink="">
        <xdr:nvSpPr>
          <xdr:cNvPr id="23" name="Text Box 21"/>
          <xdr:cNvSpPr txBox="1">
            <a:spLocks noChangeArrowheads="1"/>
          </xdr:cNvSpPr>
        </xdr:nvSpPr>
        <xdr:spPr bwMode="auto">
          <a:xfrm>
            <a:off x="0" y="4665"/>
            <a:ext cx="659"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1" i="0" u="none" strike="noStrike" baseline="0">
                <a:solidFill>
                  <a:srgbClr val="000000"/>
                </a:solidFill>
                <a:latin typeface="Times New Roman"/>
                <a:cs typeface="Times New Roman"/>
              </a:rPr>
              <a:t>7.3.3 Các khoản đầu tư giữ đến ngày đáo hạn (HTM)</a:t>
            </a:r>
          </a:p>
        </xdr:txBody>
      </xdr:sp>
    </xdr:grpSp>
    <xdr:clientData/>
  </xdr:twoCellAnchor>
  <xdr:twoCellAnchor editAs="oneCell">
    <xdr:from>
      <xdr:col>0</xdr:col>
      <xdr:colOff>0</xdr:colOff>
      <xdr:row>217</xdr:row>
      <xdr:rowOff>0</xdr:rowOff>
    </xdr:from>
    <xdr:to>
      <xdr:col>87</xdr:col>
      <xdr:colOff>123825</xdr:colOff>
      <xdr:row>217</xdr:row>
      <xdr:rowOff>200025</xdr:rowOff>
    </xdr:to>
    <xdr:grpSp>
      <xdr:nvGrpSpPr>
        <xdr:cNvPr id="24" name="Group 24"/>
        <xdr:cNvGrpSpPr>
          <a:grpSpLocks/>
        </xdr:cNvGrpSpPr>
      </xdr:nvGrpSpPr>
      <xdr:grpSpPr bwMode="auto">
        <a:xfrm>
          <a:off x="0" y="51158775"/>
          <a:ext cx="6276975" cy="200025"/>
          <a:chOff x="0" y="4749"/>
          <a:chExt cx="659" cy="21"/>
        </a:xfrm>
      </xdr:grpSpPr>
      <xdr:sp macro="" textlink="">
        <xdr:nvSpPr>
          <xdr:cNvPr id="25" name="Text Box 23"/>
          <xdr:cNvSpPr txBox="1">
            <a:spLocks noChangeArrowheads="1"/>
          </xdr:cNvSpPr>
        </xdr:nvSpPr>
        <xdr:spPr bwMode="auto">
          <a:xfrm>
            <a:off x="0" y="4749"/>
            <a:ext cx="659"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1" i="0" u="none" strike="noStrike" baseline="0">
                <a:solidFill>
                  <a:srgbClr val="000000"/>
                </a:solidFill>
                <a:latin typeface="Times New Roman"/>
                <a:cs typeface="Times New Roman"/>
              </a:rPr>
              <a:t>7.3.4 Các khoản cho vay và phải thu</a:t>
            </a:r>
          </a:p>
        </xdr:txBody>
      </xdr:sp>
    </xdr:grpSp>
    <xdr:clientData/>
  </xdr:twoCellAnchor>
  <xdr:twoCellAnchor editAs="oneCell">
    <xdr:from>
      <xdr:col>0</xdr:col>
      <xdr:colOff>0</xdr:colOff>
      <xdr:row>223</xdr:row>
      <xdr:rowOff>0</xdr:rowOff>
    </xdr:from>
    <xdr:to>
      <xdr:col>103</xdr:col>
      <xdr:colOff>85725</xdr:colOff>
      <xdr:row>225</xdr:row>
      <xdr:rowOff>57150</xdr:rowOff>
    </xdr:to>
    <xdr:grpSp>
      <xdr:nvGrpSpPr>
        <xdr:cNvPr id="26" name="Group 27"/>
        <xdr:cNvGrpSpPr>
          <a:grpSpLocks/>
        </xdr:cNvGrpSpPr>
      </xdr:nvGrpSpPr>
      <xdr:grpSpPr bwMode="auto">
        <a:xfrm>
          <a:off x="0" y="52863750"/>
          <a:ext cx="8896350" cy="723900"/>
          <a:chOff x="0" y="4875"/>
          <a:chExt cx="934" cy="76"/>
        </a:xfrm>
      </xdr:grpSpPr>
      <xdr:sp macro="" textlink="">
        <xdr:nvSpPr>
          <xdr:cNvPr id="27" name="Text Box 25"/>
          <xdr:cNvSpPr txBox="1">
            <a:spLocks noChangeArrowheads="1"/>
          </xdr:cNvSpPr>
        </xdr:nvSpPr>
        <xdr:spPr bwMode="auto">
          <a:xfrm>
            <a:off x="0" y="4875"/>
            <a:ext cx="934" cy="36"/>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75" b="1" i="0" u="none" strike="noStrike" baseline="0">
                <a:solidFill>
                  <a:srgbClr val="000000"/>
                </a:solidFill>
                <a:latin typeface="Times New Roman"/>
                <a:cs typeface="Times New Roman"/>
              </a:rPr>
              <a:t>7.3.5 Về tình hình biến động các khoản đầu tư theo nhóm do đánh giá lại theo giá thị trường hoặc theo giá trị ghi sổ (đối với các khoản đầu tư không có giá trị thị trường) cuối kỳ:</a:t>
            </a:r>
          </a:p>
        </xdr:txBody>
      </xdr:sp>
      <xdr:sp macro="" textlink="">
        <xdr:nvSpPr>
          <xdr:cNvPr id="28" name="Text Box 26"/>
          <xdr:cNvSpPr txBox="1">
            <a:spLocks noChangeArrowheads="1"/>
          </xdr:cNvSpPr>
        </xdr:nvSpPr>
        <xdr:spPr bwMode="auto">
          <a:xfrm>
            <a:off x="0" y="4911"/>
            <a:ext cx="934" cy="4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vi-VN" sz="1000" b="1" i="0" u="none" strike="noStrike" baseline="0">
                <a:solidFill>
                  <a:srgbClr val="000000"/>
                </a:solidFill>
                <a:latin typeface="Times New Roman"/>
                <a:cs typeface="Times New Roman"/>
              </a:rPr>
              <a:t>Bảng tình hình biến động giá trị thị trường hoặc giá trị 4 loại tài sản tài chính</a:t>
            </a:r>
          </a:p>
          <a:p>
            <a:pPr algn="ctr" rtl="0">
              <a:defRPr sz="1000"/>
            </a:pPr>
            <a:r>
              <a:rPr lang="vi-VN" sz="1000" b="1" i="0" u="none" strike="noStrike" baseline="0">
                <a:solidFill>
                  <a:srgbClr val="000000"/>
                </a:solidFill>
                <a:latin typeface="Times New Roman"/>
                <a:cs typeface="Times New Roman"/>
              </a:rPr>
              <a:t> Thuộc Danh mục tài sản tài chính của CTCK</a:t>
            </a:r>
          </a:p>
        </xdr:txBody>
      </xdr:sp>
    </xdr:grpSp>
    <xdr:clientData/>
  </xdr:twoCellAnchor>
  <xdr:twoCellAnchor editAs="oneCell">
    <xdr:from>
      <xdr:col>0</xdr:col>
      <xdr:colOff>0</xdr:colOff>
      <xdr:row>238</xdr:row>
      <xdr:rowOff>0</xdr:rowOff>
    </xdr:from>
    <xdr:to>
      <xdr:col>103</xdr:col>
      <xdr:colOff>85725</xdr:colOff>
      <xdr:row>238</xdr:row>
      <xdr:rowOff>371475</xdr:rowOff>
    </xdr:to>
    <xdr:grpSp>
      <xdr:nvGrpSpPr>
        <xdr:cNvPr id="29" name="Group 29"/>
        <xdr:cNvGrpSpPr>
          <a:grpSpLocks/>
        </xdr:cNvGrpSpPr>
      </xdr:nvGrpSpPr>
      <xdr:grpSpPr bwMode="auto">
        <a:xfrm>
          <a:off x="0" y="57864375"/>
          <a:ext cx="8896350" cy="371475"/>
          <a:chOff x="0" y="5261"/>
          <a:chExt cx="934" cy="39"/>
        </a:xfrm>
      </xdr:grpSpPr>
      <xdr:sp macro="" textlink="">
        <xdr:nvSpPr>
          <xdr:cNvPr id="30" name="Text Box 28"/>
          <xdr:cNvSpPr txBox="1">
            <a:spLocks noChangeArrowheads="1"/>
          </xdr:cNvSpPr>
        </xdr:nvSpPr>
        <xdr:spPr bwMode="auto">
          <a:xfrm>
            <a:off x="0" y="5261"/>
            <a:ext cx="934" cy="39"/>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1" u="none" strike="noStrike" baseline="0">
                <a:solidFill>
                  <a:srgbClr val="000000"/>
                </a:solidFill>
                <a:latin typeface="Times New Roman"/>
                <a:cs typeface="Times New Roman"/>
              </a:rPr>
              <a:t>CTCK phải thuyết minh minh bạch các nguyên tắc tính và cơ sở tham chiếu để xác định giá trị thị trường hoặc giá trị đối với 4 loại tài sản tài chính thuộc Danh mục đầu tư của CTCK.</a:t>
            </a:r>
          </a:p>
        </xdr:txBody>
      </xdr:sp>
    </xdr:grpSp>
    <xdr:clientData/>
  </xdr:twoCellAnchor>
  <xdr:twoCellAnchor editAs="oneCell">
    <xdr:from>
      <xdr:col>0</xdr:col>
      <xdr:colOff>0</xdr:colOff>
      <xdr:row>239</xdr:row>
      <xdr:rowOff>0</xdr:rowOff>
    </xdr:from>
    <xdr:to>
      <xdr:col>100</xdr:col>
      <xdr:colOff>238125</xdr:colOff>
      <xdr:row>239</xdr:row>
      <xdr:rowOff>400050</xdr:rowOff>
    </xdr:to>
    <xdr:grpSp>
      <xdr:nvGrpSpPr>
        <xdr:cNvPr id="31" name="Group 31"/>
        <xdr:cNvGrpSpPr>
          <a:grpSpLocks/>
        </xdr:cNvGrpSpPr>
      </xdr:nvGrpSpPr>
      <xdr:grpSpPr bwMode="auto">
        <a:xfrm>
          <a:off x="0" y="58264425"/>
          <a:ext cx="7467600" cy="400050"/>
          <a:chOff x="0" y="5300"/>
          <a:chExt cx="784" cy="42"/>
        </a:xfrm>
      </xdr:grpSpPr>
      <xdr:sp macro="" textlink="">
        <xdr:nvSpPr>
          <xdr:cNvPr id="32" name="Text Box 30"/>
          <xdr:cNvSpPr txBox="1">
            <a:spLocks noChangeArrowheads="1"/>
          </xdr:cNvSpPr>
        </xdr:nvSpPr>
        <xdr:spPr bwMode="auto">
          <a:xfrm>
            <a:off x="0" y="5300"/>
            <a:ext cx="784" cy="42"/>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75" b="0" i="0" u="none" strike="noStrike" baseline="0">
                <a:solidFill>
                  <a:srgbClr val="000000"/>
                </a:solidFill>
                <a:latin typeface="Times New Roman"/>
                <a:cs typeface="Times New Roman"/>
              </a:rPr>
              <a:t>Trường hợp CTCK hạch toán TSTC theo phương pháp giá gốc và lập dự phòng giảm giá các TSTC thì cần phải thuyết minh tình hình lập dự phòng giảm giá các TSTC như sau:</a:t>
            </a:r>
          </a:p>
        </xdr:txBody>
      </xdr:sp>
    </xdr:grpSp>
    <xdr:clientData/>
  </xdr:twoCellAnchor>
  <xdr:twoCellAnchor editAs="oneCell">
    <xdr:from>
      <xdr:col>0</xdr:col>
      <xdr:colOff>0</xdr:colOff>
      <xdr:row>383</xdr:row>
      <xdr:rowOff>0</xdr:rowOff>
    </xdr:from>
    <xdr:to>
      <xdr:col>88</xdr:col>
      <xdr:colOff>114300</xdr:colOff>
      <xdr:row>384</xdr:row>
      <xdr:rowOff>28575</xdr:rowOff>
    </xdr:to>
    <xdr:grpSp>
      <xdr:nvGrpSpPr>
        <xdr:cNvPr id="33" name="Group 36"/>
        <xdr:cNvGrpSpPr>
          <a:grpSpLocks/>
        </xdr:cNvGrpSpPr>
      </xdr:nvGrpSpPr>
      <xdr:grpSpPr bwMode="auto">
        <a:xfrm>
          <a:off x="0" y="88515825"/>
          <a:ext cx="6619875" cy="190500"/>
          <a:chOff x="0" y="8652"/>
          <a:chExt cx="695" cy="20"/>
        </a:xfrm>
      </xdr:grpSpPr>
      <xdr:sp macro="" textlink="">
        <xdr:nvSpPr>
          <xdr:cNvPr id="34" name="Text Box 35"/>
          <xdr:cNvSpPr txBox="1">
            <a:spLocks noChangeArrowheads="1"/>
          </xdr:cNvSpPr>
        </xdr:nvSpPr>
        <xdr:spPr bwMode="auto">
          <a:xfrm>
            <a:off x="0" y="8652"/>
            <a:ext cx="695" cy="20"/>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75" b="1" i="0" u="none" strike="noStrike" baseline="0">
                <a:solidFill>
                  <a:srgbClr val="000000"/>
                </a:solidFill>
                <a:latin typeface="Times New Roman"/>
                <a:cs typeface="Times New Roman"/>
              </a:rPr>
              <a:t>A.7.18. Tình hình tăng, giảm tài sản cố định hữu hình:</a:t>
            </a:r>
          </a:p>
        </xdr:txBody>
      </xdr:sp>
    </xdr:grpSp>
    <xdr:clientData/>
  </xdr:twoCellAnchor>
  <xdr:twoCellAnchor editAs="oneCell">
    <xdr:from>
      <xdr:col>0</xdr:col>
      <xdr:colOff>0</xdr:colOff>
      <xdr:row>407</xdr:row>
      <xdr:rowOff>0</xdr:rowOff>
    </xdr:from>
    <xdr:to>
      <xdr:col>88</xdr:col>
      <xdr:colOff>114300</xdr:colOff>
      <xdr:row>412</xdr:row>
      <xdr:rowOff>0</xdr:rowOff>
    </xdr:to>
    <xdr:grpSp>
      <xdr:nvGrpSpPr>
        <xdr:cNvPr id="35" name="Group 42"/>
        <xdr:cNvGrpSpPr>
          <a:grpSpLocks/>
        </xdr:cNvGrpSpPr>
      </xdr:nvGrpSpPr>
      <xdr:grpSpPr bwMode="auto">
        <a:xfrm>
          <a:off x="0" y="94364175"/>
          <a:ext cx="6619875" cy="952500"/>
          <a:chOff x="0" y="9269"/>
          <a:chExt cx="695" cy="100"/>
        </a:xfrm>
      </xdr:grpSpPr>
      <xdr:sp macro="" textlink="">
        <xdr:nvSpPr>
          <xdr:cNvPr id="36" name="Text Box 37"/>
          <xdr:cNvSpPr txBox="1">
            <a:spLocks noChangeArrowheads="1"/>
          </xdr:cNvSpPr>
        </xdr:nvSpPr>
        <xdr:spPr bwMode="auto">
          <a:xfrm>
            <a:off x="0" y="9269"/>
            <a:ext cx="695" cy="20"/>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1" u="none" strike="noStrike" baseline="0">
                <a:solidFill>
                  <a:srgbClr val="000000"/>
                </a:solidFill>
                <a:latin typeface="Times New Roman"/>
                <a:cs typeface="Times New Roman"/>
              </a:rPr>
              <a:t>- Giá trị còn lại cuối năm của TSCĐ hữu hình đã dùng để thế chấp, cầm cố đảm bảo các khoản vay:</a:t>
            </a:r>
          </a:p>
        </xdr:txBody>
      </xdr:sp>
      <xdr:sp macro="" textlink="">
        <xdr:nvSpPr>
          <xdr:cNvPr id="37" name="Text Box 38"/>
          <xdr:cNvSpPr txBox="1">
            <a:spLocks noChangeArrowheads="1"/>
          </xdr:cNvSpPr>
        </xdr:nvSpPr>
        <xdr:spPr bwMode="auto">
          <a:xfrm>
            <a:off x="0" y="9289"/>
            <a:ext cx="695" cy="20"/>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1" u="none" strike="noStrike" baseline="0">
                <a:solidFill>
                  <a:srgbClr val="000000"/>
                </a:solidFill>
                <a:latin typeface="Times New Roman"/>
                <a:cs typeface="Times New Roman"/>
              </a:rPr>
              <a:t>- Nguyên giá TSCĐ cuối năm đã khấu hao hết nhưng vẫn còn sử dụng:</a:t>
            </a:r>
          </a:p>
        </xdr:txBody>
      </xdr:sp>
      <xdr:sp macro="" textlink="">
        <xdr:nvSpPr>
          <xdr:cNvPr id="38" name="Text Box 39"/>
          <xdr:cNvSpPr txBox="1">
            <a:spLocks noChangeArrowheads="1"/>
          </xdr:cNvSpPr>
        </xdr:nvSpPr>
        <xdr:spPr bwMode="auto">
          <a:xfrm>
            <a:off x="0" y="9309"/>
            <a:ext cx="695" cy="20"/>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1" u="none" strike="noStrike" baseline="0">
                <a:solidFill>
                  <a:srgbClr val="000000"/>
                </a:solidFill>
                <a:latin typeface="Times New Roman"/>
                <a:cs typeface="Times New Roman"/>
              </a:rPr>
              <a:t>- Nguyên giá TSCĐ cuối năm chờ thanh lý:</a:t>
            </a:r>
          </a:p>
        </xdr:txBody>
      </xdr:sp>
      <xdr:sp macro="" textlink="">
        <xdr:nvSpPr>
          <xdr:cNvPr id="39" name="Text Box 40"/>
          <xdr:cNvSpPr txBox="1">
            <a:spLocks noChangeArrowheads="1"/>
          </xdr:cNvSpPr>
        </xdr:nvSpPr>
        <xdr:spPr bwMode="auto">
          <a:xfrm>
            <a:off x="0" y="9329"/>
            <a:ext cx="695" cy="20"/>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1" u="none" strike="noStrike" baseline="0">
                <a:solidFill>
                  <a:srgbClr val="000000"/>
                </a:solidFill>
                <a:latin typeface="Times New Roman"/>
                <a:cs typeface="Times New Roman"/>
              </a:rPr>
              <a:t>- Các cam kết về việc mua, bán TSCĐ hữu hình có giá trị lớn trong tương lai:</a:t>
            </a:r>
          </a:p>
        </xdr:txBody>
      </xdr:sp>
      <xdr:sp macro="" textlink="">
        <xdr:nvSpPr>
          <xdr:cNvPr id="40" name="Text Box 41"/>
          <xdr:cNvSpPr txBox="1">
            <a:spLocks noChangeArrowheads="1"/>
          </xdr:cNvSpPr>
        </xdr:nvSpPr>
        <xdr:spPr bwMode="auto">
          <a:xfrm>
            <a:off x="0" y="9349"/>
            <a:ext cx="695" cy="20"/>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1" u="none" strike="noStrike" baseline="0">
                <a:solidFill>
                  <a:srgbClr val="000000"/>
                </a:solidFill>
                <a:latin typeface="Times New Roman"/>
                <a:cs typeface="Times New Roman"/>
              </a:rPr>
              <a:t>- Các thay đổi khác về TSCĐ hữu hình:</a:t>
            </a:r>
          </a:p>
        </xdr:txBody>
      </xdr:sp>
    </xdr:grpSp>
    <xdr:clientData/>
  </xdr:twoCellAnchor>
  <xdr:twoCellAnchor editAs="oneCell">
    <xdr:from>
      <xdr:col>0</xdr:col>
      <xdr:colOff>0</xdr:colOff>
      <xdr:row>413</xdr:row>
      <xdr:rowOff>0</xdr:rowOff>
    </xdr:from>
    <xdr:to>
      <xdr:col>89</xdr:col>
      <xdr:colOff>0</xdr:colOff>
      <xdr:row>414</xdr:row>
      <xdr:rowOff>0</xdr:rowOff>
    </xdr:to>
    <xdr:grpSp>
      <xdr:nvGrpSpPr>
        <xdr:cNvPr id="41" name="Group 44"/>
        <xdr:cNvGrpSpPr>
          <a:grpSpLocks/>
        </xdr:cNvGrpSpPr>
      </xdr:nvGrpSpPr>
      <xdr:grpSpPr bwMode="auto">
        <a:xfrm>
          <a:off x="0" y="95497650"/>
          <a:ext cx="6629400" cy="190500"/>
          <a:chOff x="0" y="9388"/>
          <a:chExt cx="696" cy="20"/>
        </a:xfrm>
      </xdr:grpSpPr>
      <xdr:sp macro="" textlink="">
        <xdr:nvSpPr>
          <xdr:cNvPr id="42" name="Text Box 43"/>
          <xdr:cNvSpPr txBox="1">
            <a:spLocks noChangeArrowheads="1"/>
          </xdr:cNvSpPr>
        </xdr:nvSpPr>
        <xdr:spPr bwMode="auto">
          <a:xfrm>
            <a:off x="0" y="9388"/>
            <a:ext cx="696" cy="20"/>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75" b="1" i="0" u="none" strike="noStrike" baseline="0">
                <a:solidFill>
                  <a:srgbClr val="000000"/>
                </a:solidFill>
                <a:latin typeface="Times New Roman"/>
                <a:cs typeface="Times New Roman"/>
              </a:rPr>
              <a:t>A.7.19. Tình hình tăng, giảm  TSCĐ vô hình</a:t>
            </a:r>
          </a:p>
        </xdr:txBody>
      </xdr:sp>
    </xdr:grpSp>
    <xdr:clientData/>
  </xdr:twoCellAnchor>
  <xdr:twoCellAnchor editAs="oneCell">
    <xdr:from>
      <xdr:col>0</xdr:col>
      <xdr:colOff>0</xdr:colOff>
      <xdr:row>436</xdr:row>
      <xdr:rowOff>0</xdr:rowOff>
    </xdr:from>
    <xdr:to>
      <xdr:col>89</xdr:col>
      <xdr:colOff>0</xdr:colOff>
      <xdr:row>436</xdr:row>
      <xdr:rowOff>190500</xdr:rowOff>
    </xdr:to>
    <xdr:grpSp>
      <xdr:nvGrpSpPr>
        <xdr:cNvPr id="43" name="Group 46"/>
        <xdr:cNvGrpSpPr>
          <a:grpSpLocks/>
        </xdr:cNvGrpSpPr>
      </xdr:nvGrpSpPr>
      <xdr:grpSpPr bwMode="auto">
        <a:xfrm>
          <a:off x="0" y="101365050"/>
          <a:ext cx="6629400" cy="190500"/>
          <a:chOff x="0" y="9951"/>
          <a:chExt cx="696" cy="20"/>
        </a:xfrm>
      </xdr:grpSpPr>
      <xdr:sp macro="" textlink="">
        <xdr:nvSpPr>
          <xdr:cNvPr id="44" name="Text Box 45"/>
          <xdr:cNvSpPr txBox="1">
            <a:spLocks noChangeArrowheads="1"/>
          </xdr:cNvSpPr>
        </xdr:nvSpPr>
        <xdr:spPr bwMode="auto">
          <a:xfrm>
            <a:off x="0" y="9951"/>
            <a:ext cx="696" cy="20"/>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0" i="1" u="none" strike="noStrike" baseline="0">
                <a:solidFill>
                  <a:srgbClr val="000000"/>
                </a:solidFill>
                <a:latin typeface="Times New Roman"/>
                <a:cs typeface="Times New Roman"/>
              </a:rPr>
              <a:t>* Thuyết minh số liệu và giải trình khác (Nếu có):</a:t>
            </a:r>
          </a:p>
        </xdr:txBody>
      </xdr:sp>
    </xdr:grpSp>
    <xdr:clientData/>
  </xdr:twoCellAnchor>
  <xdr:twoCellAnchor editAs="oneCell">
    <xdr:from>
      <xdr:col>0</xdr:col>
      <xdr:colOff>0</xdr:colOff>
      <xdr:row>438</xdr:row>
      <xdr:rowOff>0</xdr:rowOff>
    </xdr:from>
    <xdr:to>
      <xdr:col>89</xdr:col>
      <xdr:colOff>9525</xdr:colOff>
      <xdr:row>439</xdr:row>
      <xdr:rowOff>0</xdr:rowOff>
    </xdr:to>
    <xdr:grpSp>
      <xdr:nvGrpSpPr>
        <xdr:cNvPr id="45" name="Group 49"/>
        <xdr:cNvGrpSpPr>
          <a:grpSpLocks/>
        </xdr:cNvGrpSpPr>
      </xdr:nvGrpSpPr>
      <xdr:grpSpPr bwMode="auto">
        <a:xfrm>
          <a:off x="0" y="101841300"/>
          <a:ext cx="6638925" cy="200025"/>
          <a:chOff x="0" y="9992"/>
          <a:chExt cx="697" cy="21"/>
        </a:xfrm>
      </xdr:grpSpPr>
      <xdr:sp macro="" textlink="">
        <xdr:nvSpPr>
          <xdr:cNvPr id="46" name="Text Box 47"/>
          <xdr:cNvSpPr txBox="1">
            <a:spLocks noChangeArrowheads="1"/>
          </xdr:cNvSpPr>
        </xdr:nvSpPr>
        <xdr:spPr bwMode="auto">
          <a:xfrm>
            <a:off x="0" y="9992"/>
            <a:ext cx="77"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A.7.20. Vay</a:t>
            </a:r>
          </a:p>
        </xdr:txBody>
      </xdr:sp>
      <xdr:sp macro="" textlink="">
        <xdr:nvSpPr>
          <xdr:cNvPr id="47" name="Text Box 48"/>
          <xdr:cNvSpPr txBox="1">
            <a:spLocks noChangeArrowheads="1"/>
          </xdr:cNvSpPr>
        </xdr:nvSpPr>
        <xdr:spPr bwMode="auto">
          <a:xfrm>
            <a:off x="77" y="9992"/>
            <a:ext cx="620"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75" b="0" i="0" u="none" strike="noStrike" baseline="0">
                <a:solidFill>
                  <a:srgbClr val="000000"/>
                </a:solidFill>
                <a:latin typeface="Times New Roman"/>
                <a:cs typeface="Times New Roman"/>
              </a:rPr>
              <a:t>(chi tiết theo các loại vay phát sinh trong kỳ hoạt động của CTCK)</a:t>
            </a:r>
          </a:p>
        </xdr:txBody>
      </xdr:sp>
    </xdr:grpSp>
    <xdr:clientData/>
  </xdr:twoCellAnchor>
  <xdr:twoCellAnchor editAs="oneCell">
    <xdr:from>
      <xdr:col>0</xdr:col>
      <xdr:colOff>0</xdr:colOff>
      <xdr:row>451</xdr:row>
      <xdr:rowOff>0</xdr:rowOff>
    </xdr:from>
    <xdr:to>
      <xdr:col>89</xdr:col>
      <xdr:colOff>9525</xdr:colOff>
      <xdr:row>452</xdr:row>
      <xdr:rowOff>0</xdr:rowOff>
    </xdr:to>
    <xdr:grpSp>
      <xdr:nvGrpSpPr>
        <xdr:cNvPr id="48" name="Group 51"/>
        <xdr:cNvGrpSpPr>
          <a:grpSpLocks/>
        </xdr:cNvGrpSpPr>
      </xdr:nvGrpSpPr>
      <xdr:grpSpPr bwMode="auto">
        <a:xfrm>
          <a:off x="0" y="105841800"/>
          <a:ext cx="6638925" cy="200025"/>
          <a:chOff x="0" y="10292"/>
          <a:chExt cx="697" cy="21"/>
        </a:xfrm>
      </xdr:grpSpPr>
      <xdr:sp macro="" textlink="">
        <xdr:nvSpPr>
          <xdr:cNvPr id="49" name="Text Box 50"/>
          <xdr:cNvSpPr txBox="1">
            <a:spLocks noChangeArrowheads="1"/>
          </xdr:cNvSpPr>
        </xdr:nvSpPr>
        <xdr:spPr bwMode="auto">
          <a:xfrm>
            <a:off x="0" y="10292"/>
            <a:ext cx="697"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A.7.21. Vay và nợ dài hạn:</a:t>
            </a:r>
          </a:p>
        </xdr:txBody>
      </xdr:sp>
    </xdr:grpSp>
    <xdr:clientData/>
  </xdr:twoCellAnchor>
  <xdr:twoCellAnchor editAs="oneCell">
    <xdr:from>
      <xdr:col>0</xdr:col>
      <xdr:colOff>0</xdr:colOff>
      <xdr:row>461</xdr:row>
      <xdr:rowOff>0</xdr:rowOff>
    </xdr:from>
    <xdr:to>
      <xdr:col>88</xdr:col>
      <xdr:colOff>66675</xdr:colOff>
      <xdr:row>462</xdr:row>
      <xdr:rowOff>0</xdr:rowOff>
    </xdr:to>
    <xdr:grpSp>
      <xdr:nvGrpSpPr>
        <xdr:cNvPr id="50" name="Group 53"/>
        <xdr:cNvGrpSpPr>
          <a:grpSpLocks/>
        </xdr:cNvGrpSpPr>
      </xdr:nvGrpSpPr>
      <xdr:grpSpPr bwMode="auto">
        <a:xfrm>
          <a:off x="0" y="108880275"/>
          <a:ext cx="6572250" cy="200025"/>
          <a:chOff x="0" y="10541"/>
          <a:chExt cx="690" cy="21"/>
        </a:xfrm>
      </xdr:grpSpPr>
      <xdr:sp macro="" textlink="">
        <xdr:nvSpPr>
          <xdr:cNvPr id="51" name="Text Box 52"/>
          <xdr:cNvSpPr txBox="1">
            <a:spLocks noChangeArrowheads="1"/>
          </xdr:cNvSpPr>
        </xdr:nvSpPr>
        <xdr:spPr bwMode="auto">
          <a:xfrm>
            <a:off x="0" y="10541"/>
            <a:ext cx="690" cy="21"/>
          </a:xfrm>
          <a:prstGeom prst="rect">
            <a:avLst/>
          </a:prstGeom>
          <a:noFill/>
          <a:ln w="9525">
            <a:noFill/>
            <a:miter lim="800000"/>
            <a:headEnd/>
            <a:tailEnd/>
          </a:ln>
        </xdr:spPr>
        <xdr:txBody>
          <a:bodyPr vertOverflow="clip" wrap="square" lIns="9144" tIns="9144" rIns="9144" bIns="9144" anchor="b" upright="1"/>
          <a:lstStyle/>
          <a:p>
            <a:pPr algn="l" rtl="0">
              <a:defRPr sz="1000"/>
            </a:pPr>
            <a:r>
              <a:rPr lang="en-US" sz="975" b="1" i="0" u="none" strike="noStrike" baseline="0">
                <a:solidFill>
                  <a:srgbClr val="000000"/>
                </a:solidFill>
                <a:latin typeface="Times New Roman"/>
                <a:cs typeface="Times New Roman"/>
              </a:rPr>
              <a:t>- Các khoản nợ thuê tài chính</a:t>
            </a:r>
          </a:p>
        </xdr:txBody>
      </xdr:sp>
    </xdr:grpSp>
    <xdr:clientData/>
  </xdr:twoCellAnchor>
  <xdr:twoCellAnchor editAs="oneCell">
    <xdr:from>
      <xdr:col>0</xdr:col>
      <xdr:colOff>0</xdr:colOff>
      <xdr:row>504</xdr:row>
      <xdr:rowOff>0</xdr:rowOff>
    </xdr:from>
    <xdr:to>
      <xdr:col>87</xdr:col>
      <xdr:colOff>133350</xdr:colOff>
      <xdr:row>505</xdr:row>
      <xdr:rowOff>0</xdr:rowOff>
    </xdr:to>
    <xdr:grpSp>
      <xdr:nvGrpSpPr>
        <xdr:cNvPr id="52" name="Group 57"/>
        <xdr:cNvGrpSpPr>
          <a:grpSpLocks/>
        </xdr:cNvGrpSpPr>
      </xdr:nvGrpSpPr>
      <xdr:grpSpPr bwMode="auto">
        <a:xfrm>
          <a:off x="0" y="120672225"/>
          <a:ext cx="6286500" cy="200025"/>
          <a:chOff x="0" y="11588"/>
          <a:chExt cx="660" cy="21"/>
        </a:xfrm>
      </xdr:grpSpPr>
      <xdr:sp macro="" textlink="">
        <xdr:nvSpPr>
          <xdr:cNvPr id="53" name="Text Box 56"/>
          <xdr:cNvSpPr txBox="1">
            <a:spLocks noChangeArrowheads="1"/>
          </xdr:cNvSpPr>
        </xdr:nvSpPr>
        <xdr:spPr bwMode="auto">
          <a:xfrm>
            <a:off x="0" y="11588"/>
            <a:ext cx="660"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1000" b="1" i="0" u="none" strike="noStrike" baseline="0">
                <a:solidFill>
                  <a:srgbClr val="000000"/>
                </a:solidFill>
                <a:latin typeface="Times New Roman"/>
                <a:cs typeface="Times New Roman"/>
              </a:rPr>
              <a:t>A.7.26. Các tài sản đã cầm cố, thế chấp</a:t>
            </a:r>
          </a:p>
        </xdr:txBody>
      </xdr:sp>
    </xdr:grpSp>
    <xdr:clientData/>
  </xdr:twoCellAnchor>
  <xdr:twoCellAnchor editAs="oneCell">
    <xdr:from>
      <xdr:col>0</xdr:col>
      <xdr:colOff>0</xdr:colOff>
      <xdr:row>635</xdr:row>
      <xdr:rowOff>0</xdr:rowOff>
    </xdr:from>
    <xdr:to>
      <xdr:col>87</xdr:col>
      <xdr:colOff>133350</xdr:colOff>
      <xdr:row>637</xdr:row>
      <xdr:rowOff>133350</xdr:rowOff>
    </xdr:to>
    <xdr:grpSp>
      <xdr:nvGrpSpPr>
        <xdr:cNvPr id="54" name="Group 62"/>
        <xdr:cNvGrpSpPr>
          <a:grpSpLocks/>
        </xdr:cNvGrpSpPr>
      </xdr:nvGrpSpPr>
      <xdr:grpSpPr bwMode="auto">
        <a:xfrm>
          <a:off x="0" y="148485225"/>
          <a:ext cx="6286500" cy="600075"/>
          <a:chOff x="0" y="14677"/>
          <a:chExt cx="660" cy="63"/>
        </a:xfrm>
      </xdr:grpSpPr>
      <xdr:sp macro="" textlink="">
        <xdr:nvSpPr>
          <xdr:cNvPr id="55" name="Text Box 59"/>
          <xdr:cNvSpPr txBox="1">
            <a:spLocks noChangeArrowheads="1"/>
          </xdr:cNvSpPr>
        </xdr:nvSpPr>
        <xdr:spPr bwMode="auto">
          <a:xfrm>
            <a:off x="0" y="14677"/>
            <a:ext cx="660"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B. Thuyết minh về Báo cáo thu nhập toàn diện</a:t>
            </a:r>
          </a:p>
        </xdr:txBody>
      </xdr:sp>
      <xdr:sp macro="" textlink="">
        <xdr:nvSpPr>
          <xdr:cNvPr id="56" name="Text Box 60"/>
          <xdr:cNvSpPr txBox="1">
            <a:spLocks noChangeArrowheads="1"/>
          </xdr:cNvSpPr>
        </xdr:nvSpPr>
        <xdr:spPr bwMode="auto">
          <a:xfrm>
            <a:off x="0" y="14698"/>
            <a:ext cx="660"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1" i="0" u="none" strike="noStrike" baseline="0">
                <a:solidFill>
                  <a:srgbClr val="000000"/>
                </a:solidFill>
                <a:latin typeface="Times New Roman"/>
                <a:cs typeface="Times New Roman"/>
              </a:rPr>
              <a:t>B 7.45. Thu nhập</a:t>
            </a:r>
          </a:p>
        </xdr:txBody>
      </xdr:sp>
      <xdr:sp macro="" textlink="">
        <xdr:nvSpPr>
          <xdr:cNvPr id="57" name="Text Box 61"/>
          <xdr:cNvSpPr txBox="1">
            <a:spLocks noChangeArrowheads="1"/>
          </xdr:cNvSpPr>
        </xdr:nvSpPr>
        <xdr:spPr bwMode="auto">
          <a:xfrm>
            <a:off x="0" y="14719"/>
            <a:ext cx="660"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0" i="1" u="none" strike="noStrike" baseline="0">
                <a:solidFill>
                  <a:srgbClr val="000000"/>
                </a:solidFill>
                <a:latin typeface="Times New Roman"/>
                <a:cs typeface="Times New Roman"/>
              </a:rPr>
              <a:t>7.45.1. Lãi, lỗ bán các tài sản tài chính</a:t>
            </a:r>
          </a:p>
        </xdr:txBody>
      </xdr:sp>
    </xdr:grpSp>
    <xdr:clientData/>
  </xdr:twoCellAnchor>
  <xdr:twoCellAnchor editAs="oneCell">
    <xdr:from>
      <xdr:col>0</xdr:col>
      <xdr:colOff>0</xdr:colOff>
      <xdr:row>649</xdr:row>
      <xdr:rowOff>0</xdr:rowOff>
    </xdr:from>
    <xdr:to>
      <xdr:col>87</xdr:col>
      <xdr:colOff>133350</xdr:colOff>
      <xdr:row>650</xdr:row>
      <xdr:rowOff>0</xdr:rowOff>
    </xdr:to>
    <xdr:grpSp>
      <xdr:nvGrpSpPr>
        <xdr:cNvPr id="58" name="Group 64"/>
        <xdr:cNvGrpSpPr>
          <a:grpSpLocks/>
        </xdr:cNvGrpSpPr>
      </xdr:nvGrpSpPr>
      <xdr:grpSpPr bwMode="auto">
        <a:xfrm>
          <a:off x="0" y="152723850"/>
          <a:ext cx="6286500" cy="200025"/>
          <a:chOff x="0" y="15115"/>
          <a:chExt cx="660" cy="21"/>
        </a:xfrm>
      </xdr:grpSpPr>
      <xdr:sp macro="" textlink="">
        <xdr:nvSpPr>
          <xdr:cNvPr id="59" name="Text Box 63"/>
          <xdr:cNvSpPr txBox="1">
            <a:spLocks noChangeArrowheads="1"/>
          </xdr:cNvSpPr>
        </xdr:nvSpPr>
        <xdr:spPr bwMode="auto">
          <a:xfrm>
            <a:off x="0" y="15115"/>
            <a:ext cx="660"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1" u="none" strike="noStrike" baseline="0">
                <a:solidFill>
                  <a:srgbClr val="000000"/>
                </a:solidFill>
                <a:latin typeface="Times New Roman"/>
                <a:cs typeface="Times New Roman"/>
              </a:rPr>
              <a:t>Số liệu trình bày của bảng này chi tiết theo Danh mục đầu tư của CTCK</a:t>
            </a:r>
          </a:p>
        </xdr:txBody>
      </xdr:sp>
    </xdr:grpSp>
    <xdr:clientData/>
  </xdr:twoCellAnchor>
  <xdr:twoCellAnchor editAs="oneCell">
    <xdr:from>
      <xdr:col>0</xdr:col>
      <xdr:colOff>0</xdr:colOff>
      <xdr:row>651</xdr:row>
      <xdr:rowOff>0</xdr:rowOff>
    </xdr:from>
    <xdr:to>
      <xdr:col>87</xdr:col>
      <xdr:colOff>114300</xdr:colOff>
      <xdr:row>652</xdr:row>
      <xdr:rowOff>0</xdr:rowOff>
    </xdr:to>
    <xdr:grpSp>
      <xdr:nvGrpSpPr>
        <xdr:cNvPr id="60" name="Group 66"/>
        <xdr:cNvGrpSpPr>
          <a:grpSpLocks/>
        </xdr:cNvGrpSpPr>
      </xdr:nvGrpSpPr>
      <xdr:grpSpPr bwMode="auto">
        <a:xfrm>
          <a:off x="0" y="153123900"/>
          <a:ext cx="6267450" cy="200025"/>
          <a:chOff x="0" y="15157"/>
          <a:chExt cx="658" cy="21"/>
        </a:xfrm>
      </xdr:grpSpPr>
      <xdr:sp macro="" textlink="">
        <xdr:nvSpPr>
          <xdr:cNvPr id="61" name="Text Box 65"/>
          <xdr:cNvSpPr txBox="1">
            <a:spLocks noChangeArrowheads="1"/>
          </xdr:cNvSpPr>
        </xdr:nvSpPr>
        <xdr:spPr bwMode="auto">
          <a:xfrm>
            <a:off x="0" y="15157"/>
            <a:ext cx="658"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1" u="none" strike="noStrike" baseline="0">
                <a:solidFill>
                  <a:srgbClr val="000000"/>
                </a:solidFill>
                <a:latin typeface="Times New Roman"/>
                <a:cs typeface="Times New Roman"/>
              </a:rPr>
              <a:t>7.45.2. Chênh lệch đánh giá lại các tài sản tài chính</a:t>
            </a:r>
          </a:p>
        </xdr:txBody>
      </xdr:sp>
    </xdr:grpSp>
    <xdr:clientData/>
  </xdr:twoCellAnchor>
  <xdr:twoCellAnchor editAs="oneCell">
    <xdr:from>
      <xdr:col>0</xdr:col>
      <xdr:colOff>0</xdr:colOff>
      <xdr:row>669</xdr:row>
      <xdr:rowOff>0</xdr:rowOff>
    </xdr:from>
    <xdr:to>
      <xdr:col>87</xdr:col>
      <xdr:colOff>114300</xdr:colOff>
      <xdr:row>671</xdr:row>
      <xdr:rowOff>19050</xdr:rowOff>
    </xdr:to>
    <xdr:grpSp>
      <xdr:nvGrpSpPr>
        <xdr:cNvPr id="62" name="Group 68"/>
        <xdr:cNvGrpSpPr>
          <a:grpSpLocks/>
        </xdr:cNvGrpSpPr>
      </xdr:nvGrpSpPr>
      <xdr:grpSpPr bwMode="auto">
        <a:xfrm>
          <a:off x="0" y="157505400"/>
          <a:ext cx="6267450" cy="342900"/>
          <a:chOff x="0" y="15634"/>
          <a:chExt cx="658" cy="36"/>
        </a:xfrm>
      </xdr:grpSpPr>
      <xdr:sp macro="" textlink="">
        <xdr:nvSpPr>
          <xdr:cNvPr id="63" name="Text Box 67"/>
          <xdr:cNvSpPr txBox="1">
            <a:spLocks noChangeArrowheads="1"/>
          </xdr:cNvSpPr>
        </xdr:nvSpPr>
        <xdr:spPr bwMode="auto">
          <a:xfrm>
            <a:off x="0" y="15634"/>
            <a:ext cx="658" cy="36"/>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1" u="none" strike="noStrike" baseline="0">
                <a:solidFill>
                  <a:srgbClr val="000000"/>
                </a:solidFill>
                <a:latin typeface="Times New Roman"/>
                <a:cs typeface="Times New Roman"/>
              </a:rPr>
              <a:t>CTCK phải nêu cơ sở đánh giá lại các loại đầu tư theo từng nhóm, loại của 04 loại tài sản tài chính của CTCK (nếu có):</a:t>
            </a:r>
          </a:p>
        </xdr:txBody>
      </xdr:sp>
    </xdr:grpSp>
    <xdr:clientData/>
  </xdr:twoCellAnchor>
  <xdr:twoCellAnchor editAs="oneCell">
    <xdr:from>
      <xdr:col>0</xdr:col>
      <xdr:colOff>0</xdr:colOff>
      <xdr:row>670</xdr:row>
      <xdr:rowOff>0</xdr:rowOff>
    </xdr:from>
    <xdr:to>
      <xdr:col>87</xdr:col>
      <xdr:colOff>123825</xdr:colOff>
      <xdr:row>671</xdr:row>
      <xdr:rowOff>38100</xdr:rowOff>
    </xdr:to>
    <xdr:grpSp>
      <xdr:nvGrpSpPr>
        <xdr:cNvPr id="64" name="Group 70"/>
        <xdr:cNvGrpSpPr>
          <a:grpSpLocks/>
        </xdr:cNvGrpSpPr>
      </xdr:nvGrpSpPr>
      <xdr:grpSpPr bwMode="auto">
        <a:xfrm>
          <a:off x="0" y="157667325"/>
          <a:ext cx="6276975" cy="200025"/>
          <a:chOff x="0" y="15670"/>
          <a:chExt cx="659" cy="21"/>
        </a:xfrm>
      </xdr:grpSpPr>
      <xdr:sp macro="" textlink="">
        <xdr:nvSpPr>
          <xdr:cNvPr id="65" name="Text Box 69"/>
          <xdr:cNvSpPr txBox="1">
            <a:spLocks noChangeArrowheads="1"/>
          </xdr:cNvSpPr>
        </xdr:nvSpPr>
        <xdr:spPr bwMode="auto">
          <a:xfrm>
            <a:off x="0" y="15670"/>
            <a:ext cx="659"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0" i="1" u="none" strike="noStrike" baseline="0">
                <a:solidFill>
                  <a:srgbClr val="000000"/>
                </a:solidFill>
                <a:latin typeface="Times New Roman"/>
                <a:cs typeface="Times New Roman"/>
              </a:rPr>
              <a:t>7.45.3. Cổ tức và tiền lãi phát sinh từ các tài sản tài chính FVTPL, các khoản cho vay, HTM, AFS</a:t>
            </a:r>
          </a:p>
        </xdr:txBody>
      </xdr:sp>
    </xdr:grpSp>
    <xdr:clientData/>
  </xdr:twoCellAnchor>
  <xdr:twoCellAnchor editAs="oneCell">
    <xdr:from>
      <xdr:col>0</xdr:col>
      <xdr:colOff>0</xdr:colOff>
      <xdr:row>678</xdr:row>
      <xdr:rowOff>0</xdr:rowOff>
    </xdr:from>
    <xdr:to>
      <xdr:col>87</xdr:col>
      <xdr:colOff>142875</xdr:colOff>
      <xdr:row>679</xdr:row>
      <xdr:rowOff>0</xdr:rowOff>
    </xdr:to>
    <xdr:grpSp>
      <xdr:nvGrpSpPr>
        <xdr:cNvPr id="66" name="Group 72"/>
        <xdr:cNvGrpSpPr>
          <a:grpSpLocks/>
        </xdr:cNvGrpSpPr>
      </xdr:nvGrpSpPr>
      <xdr:grpSpPr bwMode="auto">
        <a:xfrm>
          <a:off x="0" y="159096075"/>
          <a:ext cx="6296025" cy="200025"/>
          <a:chOff x="0" y="15828"/>
          <a:chExt cx="661" cy="21"/>
        </a:xfrm>
      </xdr:grpSpPr>
      <xdr:sp macro="" textlink="">
        <xdr:nvSpPr>
          <xdr:cNvPr id="67" name="Text Box 71"/>
          <xdr:cNvSpPr txBox="1">
            <a:spLocks noChangeArrowheads="1"/>
          </xdr:cNvSpPr>
        </xdr:nvSpPr>
        <xdr:spPr bwMode="auto">
          <a:xfrm>
            <a:off x="0" y="15828"/>
            <a:ext cx="661"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0" i="1" u="none" strike="noStrike" baseline="0">
                <a:solidFill>
                  <a:srgbClr val="000000"/>
                </a:solidFill>
                <a:latin typeface="Times New Roman"/>
                <a:cs typeface="Times New Roman"/>
              </a:rPr>
              <a:t>7.45.4. Doanh thu ngoài thu nhập các tài sản tài chính</a:t>
            </a:r>
          </a:p>
        </xdr:txBody>
      </xdr:sp>
    </xdr:grpSp>
    <xdr:clientData/>
  </xdr:twoCellAnchor>
  <xdr:twoCellAnchor editAs="oneCell">
    <xdr:from>
      <xdr:col>0</xdr:col>
      <xdr:colOff>0</xdr:colOff>
      <xdr:row>687</xdr:row>
      <xdr:rowOff>0</xdr:rowOff>
    </xdr:from>
    <xdr:to>
      <xdr:col>87</xdr:col>
      <xdr:colOff>142875</xdr:colOff>
      <xdr:row>689</xdr:row>
      <xdr:rowOff>0</xdr:rowOff>
    </xdr:to>
    <xdr:grpSp>
      <xdr:nvGrpSpPr>
        <xdr:cNvPr id="68" name="Group 75"/>
        <xdr:cNvGrpSpPr>
          <a:grpSpLocks/>
        </xdr:cNvGrpSpPr>
      </xdr:nvGrpSpPr>
      <xdr:grpSpPr bwMode="auto">
        <a:xfrm>
          <a:off x="0" y="161020125"/>
          <a:ext cx="6296025" cy="838200"/>
          <a:chOff x="0" y="16030"/>
          <a:chExt cx="661" cy="88"/>
        </a:xfrm>
      </xdr:grpSpPr>
      <xdr:sp macro="" textlink="">
        <xdr:nvSpPr>
          <xdr:cNvPr id="69" name="Text Box 73"/>
          <xdr:cNvSpPr txBox="1">
            <a:spLocks noChangeArrowheads="1"/>
          </xdr:cNvSpPr>
        </xdr:nvSpPr>
        <xdr:spPr bwMode="auto">
          <a:xfrm>
            <a:off x="0" y="16030"/>
            <a:ext cx="661" cy="67"/>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1" u="none" strike="noStrike" baseline="0">
                <a:solidFill>
                  <a:srgbClr val="000000"/>
                </a:solidFill>
                <a:latin typeface="Times New Roman"/>
                <a:cs typeface="Times New Roman"/>
              </a:rPr>
              <a:t>Ghi chú: Doanh thu các hoạt động cung cấp dịch vụ trên Báo cáo thu nhập toàn diện phản ánh doanh thu thuần (net) của các loại doanh thu này. Khi CTCK có phát sinh các khoản giảm trừ doanh thu nếu có, cần ghi nhận riêng biệt các khoản giảm trừ doanh thu và doanh thu đã phát hành hóa đơn. Số liệu tổng hợp về doanh thu bán đầu và các khoản giảm trừ doanh thu được trình bày chi tiết theo từng loại dịch vụ đã thực hiện của kỳ báo cáo.</a:t>
            </a:r>
          </a:p>
        </xdr:txBody>
      </xdr:sp>
      <xdr:sp macro="" textlink="">
        <xdr:nvSpPr>
          <xdr:cNvPr id="70" name="Text Box 74"/>
          <xdr:cNvSpPr txBox="1">
            <a:spLocks noChangeArrowheads="1"/>
          </xdr:cNvSpPr>
        </xdr:nvSpPr>
        <xdr:spPr bwMode="auto">
          <a:xfrm>
            <a:off x="0" y="16097"/>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0" i="1" u="none" strike="noStrike" baseline="0">
                <a:solidFill>
                  <a:srgbClr val="000000"/>
                </a:solidFill>
                <a:latin typeface="Times New Roman"/>
                <a:cs typeface="Times New Roman"/>
              </a:rPr>
              <a:t>Chỉ tiêu này bổ sung cho Chỉ tiêu mã số 11 của Báo cáo Thu nhập toàn diện riêng</a:t>
            </a:r>
          </a:p>
        </xdr:txBody>
      </xdr:sp>
    </xdr:grpSp>
    <xdr:clientData/>
  </xdr:twoCellAnchor>
  <xdr:twoCellAnchor editAs="oneCell">
    <xdr:from>
      <xdr:col>0</xdr:col>
      <xdr:colOff>0</xdr:colOff>
      <xdr:row>689</xdr:row>
      <xdr:rowOff>0</xdr:rowOff>
    </xdr:from>
    <xdr:to>
      <xdr:col>87</xdr:col>
      <xdr:colOff>142875</xdr:colOff>
      <xdr:row>690</xdr:row>
      <xdr:rowOff>0</xdr:rowOff>
    </xdr:to>
    <xdr:grpSp>
      <xdr:nvGrpSpPr>
        <xdr:cNvPr id="71" name="Group 77"/>
        <xdr:cNvGrpSpPr>
          <a:grpSpLocks/>
        </xdr:cNvGrpSpPr>
      </xdr:nvGrpSpPr>
      <xdr:grpSpPr bwMode="auto">
        <a:xfrm>
          <a:off x="0" y="161858325"/>
          <a:ext cx="6296025" cy="200025"/>
          <a:chOff x="0" y="16118"/>
          <a:chExt cx="661" cy="21"/>
        </a:xfrm>
      </xdr:grpSpPr>
      <xdr:sp macro="" textlink="">
        <xdr:nvSpPr>
          <xdr:cNvPr id="72" name="Text Box 76"/>
          <xdr:cNvSpPr txBox="1">
            <a:spLocks noChangeArrowheads="1"/>
          </xdr:cNvSpPr>
        </xdr:nvSpPr>
        <xdr:spPr bwMode="auto">
          <a:xfrm>
            <a:off x="0" y="16118"/>
            <a:ext cx="661"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0" i="1" u="none" strike="noStrike" baseline="0">
                <a:solidFill>
                  <a:srgbClr val="000000"/>
                </a:solidFill>
                <a:latin typeface="Times New Roman"/>
                <a:cs typeface="Times New Roman"/>
              </a:rPr>
              <a:t>7.45.5. Chi phí ngoài chi phí các tài sản tài chính</a:t>
            </a:r>
          </a:p>
        </xdr:txBody>
      </xdr:sp>
    </xdr:grpSp>
    <xdr:clientData/>
  </xdr:twoCellAnchor>
  <xdr:twoCellAnchor editAs="oneCell">
    <xdr:from>
      <xdr:col>0</xdr:col>
      <xdr:colOff>0</xdr:colOff>
      <xdr:row>699</xdr:row>
      <xdr:rowOff>0</xdr:rowOff>
    </xdr:from>
    <xdr:to>
      <xdr:col>87</xdr:col>
      <xdr:colOff>142875</xdr:colOff>
      <xdr:row>700</xdr:row>
      <xdr:rowOff>0</xdr:rowOff>
    </xdr:to>
    <xdr:grpSp>
      <xdr:nvGrpSpPr>
        <xdr:cNvPr id="73" name="Group 79"/>
        <xdr:cNvGrpSpPr>
          <a:grpSpLocks/>
        </xdr:cNvGrpSpPr>
      </xdr:nvGrpSpPr>
      <xdr:grpSpPr bwMode="auto">
        <a:xfrm>
          <a:off x="0" y="163982400"/>
          <a:ext cx="6296025" cy="200025"/>
          <a:chOff x="0" y="16341"/>
          <a:chExt cx="661" cy="21"/>
        </a:xfrm>
      </xdr:grpSpPr>
      <xdr:sp macro="" textlink="">
        <xdr:nvSpPr>
          <xdr:cNvPr id="74" name="Text Box 78"/>
          <xdr:cNvSpPr txBox="1">
            <a:spLocks noChangeArrowheads="1"/>
          </xdr:cNvSpPr>
        </xdr:nvSpPr>
        <xdr:spPr bwMode="auto">
          <a:xfrm>
            <a:off x="0" y="16341"/>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0" i="1" u="none" strike="noStrike" baseline="0">
                <a:solidFill>
                  <a:srgbClr val="000000"/>
                </a:solidFill>
                <a:latin typeface="Times New Roman"/>
                <a:cs typeface="Times New Roman"/>
              </a:rPr>
              <a:t>Ghi chú: Chỉ tiêu này bổ sung cho Chỉ tiêu Mã số 32 của Báo cáo Thu nhập toàn diện riêng</a:t>
            </a:r>
          </a:p>
        </xdr:txBody>
      </xdr:sp>
    </xdr:grpSp>
    <xdr:clientData/>
  </xdr:twoCellAnchor>
  <xdr:twoCellAnchor editAs="oneCell">
    <xdr:from>
      <xdr:col>0</xdr:col>
      <xdr:colOff>0</xdr:colOff>
      <xdr:row>700</xdr:row>
      <xdr:rowOff>0</xdr:rowOff>
    </xdr:from>
    <xdr:to>
      <xdr:col>87</xdr:col>
      <xdr:colOff>133350</xdr:colOff>
      <xdr:row>701</xdr:row>
      <xdr:rowOff>0</xdr:rowOff>
    </xdr:to>
    <xdr:grpSp>
      <xdr:nvGrpSpPr>
        <xdr:cNvPr id="75" name="Group 81"/>
        <xdr:cNvGrpSpPr>
          <a:grpSpLocks/>
        </xdr:cNvGrpSpPr>
      </xdr:nvGrpSpPr>
      <xdr:grpSpPr bwMode="auto">
        <a:xfrm>
          <a:off x="0" y="164182425"/>
          <a:ext cx="6286500" cy="200025"/>
          <a:chOff x="0" y="16362"/>
          <a:chExt cx="660" cy="21"/>
        </a:xfrm>
      </xdr:grpSpPr>
      <xdr:sp macro="" textlink="">
        <xdr:nvSpPr>
          <xdr:cNvPr id="76" name="Text Box 80"/>
          <xdr:cNvSpPr txBox="1">
            <a:spLocks noChangeArrowheads="1"/>
          </xdr:cNvSpPr>
        </xdr:nvSpPr>
        <xdr:spPr bwMode="auto">
          <a:xfrm>
            <a:off x="0" y="16362"/>
            <a:ext cx="660"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75" b="1" i="0" u="none" strike="noStrike" baseline="0">
                <a:solidFill>
                  <a:srgbClr val="000000"/>
                </a:solidFill>
                <a:latin typeface="Times New Roman"/>
                <a:cs typeface="Times New Roman"/>
              </a:rPr>
              <a:t>B 7.46. Doanh thu hoạt động tài chính</a:t>
            </a:r>
          </a:p>
        </xdr:txBody>
      </xdr:sp>
    </xdr:grpSp>
    <xdr:clientData/>
  </xdr:twoCellAnchor>
  <xdr:twoCellAnchor editAs="oneCell">
    <xdr:from>
      <xdr:col>0</xdr:col>
      <xdr:colOff>0</xdr:colOff>
      <xdr:row>711</xdr:row>
      <xdr:rowOff>0</xdr:rowOff>
    </xdr:from>
    <xdr:to>
      <xdr:col>87</xdr:col>
      <xdr:colOff>142875</xdr:colOff>
      <xdr:row>712</xdr:row>
      <xdr:rowOff>0</xdr:rowOff>
    </xdr:to>
    <xdr:grpSp>
      <xdr:nvGrpSpPr>
        <xdr:cNvPr id="77" name="Group 83"/>
        <xdr:cNvGrpSpPr>
          <a:grpSpLocks/>
        </xdr:cNvGrpSpPr>
      </xdr:nvGrpSpPr>
      <xdr:grpSpPr bwMode="auto">
        <a:xfrm>
          <a:off x="0" y="166506525"/>
          <a:ext cx="6296025" cy="200025"/>
          <a:chOff x="0" y="16606"/>
          <a:chExt cx="661" cy="21"/>
        </a:xfrm>
      </xdr:grpSpPr>
      <xdr:sp macro="" textlink="">
        <xdr:nvSpPr>
          <xdr:cNvPr id="78" name="Text Box 82"/>
          <xdr:cNvSpPr txBox="1">
            <a:spLocks noChangeArrowheads="1"/>
          </xdr:cNvSpPr>
        </xdr:nvSpPr>
        <xdr:spPr bwMode="auto">
          <a:xfrm>
            <a:off x="0" y="16606"/>
            <a:ext cx="661"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75" b="1" i="0" u="none" strike="noStrike" baseline="0">
                <a:solidFill>
                  <a:srgbClr val="000000"/>
                </a:solidFill>
                <a:latin typeface="Times New Roman"/>
                <a:cs typeface="Times New Roman"/>
              </a:rPr>
              <a:t>B 7.47. Chi phí hoạt động cung cấp dịch vụ</a:t>
            </a:r>
          </a:p>
        </xdr:txBody>
      </xdr:sp>
    </xdr:grpSp>
    <xdr:clientData/>
  </xdr:twoCellAnchor>
  <xdr:twoCellAnchor editAs="oneCell">
    <xdr:from>
      <xdr:col>0</xdr:col>
      <xdr:colOff>0</xdr:colOff>
      <xdr:row>725</xdr:row>
      <xdr:rowOff>0</xdr:rowOff>
    </xdr:from>
    <xdr:to>
      <xdr:col>87</xdr:col>
      <xdr:colOff>142875</xdr:colOff>
      <xdr:row>726</xdr:row>
      <xdr:rowOff>0</xdr:rowOff>
    </xdr:to>
    <xdr:grpSp>
      <xdr:nvGrpSpPr>
        <xdr:cNvPr id="79" name="Group 85"/>
        <xdr:cNvGrpSpPr>
          <a:grpSpLocks/>
        </xdr:cNvGrpSpPr>
      </xdr:nvGrpSpPr>
      <xdr:grpSpPr bwMode="auto">
        <a:xfrm>
          <a:off x="0" y="169516425"/>
          <a:ext cx="6296025" cy="200025"/>
          <a:chOff x="0" y="16939"/>
          <a:chExt cx="661" cy="21"/>
        </a:xfrm>
      </xdr:grpSpPr>
      <xdr:sp macro="" textlink="">
        <xdr:nvSpPr>
          <xdr:cNvPr id="80" name="Text Box 84"/>
          <xdr:cNvSpPr txBox="1">
            <a:spLocks noChangeArrowheads="1"/>
          </xdr:cNvSpPr>
        </xdr:nvSpPr>
        <xdr:spPr bwMode="auto">
          <a:xfrm>
            <a:off x="0" y="16939"/>
            <a:ext cx="661"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B 7.48. Chi phí tài chính</a:t>
            </a:r>
          </a:p>
        </xdr:txBody>
      </xdr:sp>
    </xdr:grpSp>
    <xdr:clientData/>
  </xdr:twoCellAnchor>
  <xdr:twoCellAnchor editAs="oneCell">
    <xdr:from>
      <xdr:col>0</xdr:col>
      <xdr:colOff>0</xdr:colOff>
      <xdr:row>735</xdr:row>
      <xdr:rowOff>0</xdr:rowOff>
    </xdr:from>
    <xdr:to>
      <xdr:col>87</xdr:col>
      <xdr:colOff>142875</xdr:colOff>
      <xdr:row>735</xdr:row>
      <xdr:rowOff>200025</xdr:rowOff>
    </xdr:to>
    <xdr:grpSp>
      <xdr:nvGrpSpPr>
        <xdr:cNvPr id="81" name="Group 87"/>
        <xdr:cNvGrpSpPr>
          <a:grpSpLocks/>
        </xdr:cNvGrpSpPr>
      </xdr:nvGrpSpPr>
      <xdr:grpSpPr bwMode="auto">
        <a:xfrm>
          <a:off x="0" y="171916725"/>
          <a:ext cx="6296025" cy="200025"/>
          <a:chOff x="0" y="17162"/>
          <a:chExt cx="661" cy="21"/>
        </a:xfrm>
      </xdr:grpSpPr>
      <xdr:sp macro="" textlink="">
        <xdr:nvSpPr>
          <xdr:cNvPr id="82" name="Text Box 86"/>
          <xdr:cNvSpPr txBox="1">
            <a:spLocks noChangeArrowheads="1"/>
          </xdr:cNvSpPr>
        </xdr:nvSpPr>
        <xdr:spPr bwMode="auto">
          <a:xfrm>
            <a:off x="0" y="17162"/>
            <a:ext cx="661"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B 7.49. Chi phí bán hàng</a:t>
            </a:r>
          </a:p>
        </xdr:txBody>
      </xdr:sp>
    </xdr:grpSp>
    <xdr:clientData/>
  </xdr:twoCellAnchor>
  <xdr:twoCellAnchor editAs="oneCell">
    <xdr:from>
      <xdr:col>0</xdr:col>
      <xdr:colOff>0</xdr:colOff>
      <xdr:row>745</xdr:row>
      <xdr:rowOff>0</xdr:rowOff>
    </xdr:from>
    <xdr:to>
      <xdr:col>87</xdr:col>
      <xdr:colOff>142875</xdr:colOff>
      <xdr:row>745</xdr:row>
      <xdr:rowOff>200025</xdr:rowOff>
    </xdr:to>
    <xdr:grpSp>
      <xdr:nvGrpSpPr>
        <xdr:cNvPr id="83" name="Group 89"/>
        <xdr:cNvGrpSpPr>
          <a:grpSpLocks/>
        </xdr:cNvGrpSpPr>
      </xdr:nvGrpSpPr>
      <xdr:grpSpPr bwMode="auto">
        <a:xfrm>
          <a:off x="0" y="174488475"/>
          <a:ext cx="6296025" cy="200025"/>
          <a:chOff x="0" y="17372"/>
          <a:chExt cx="661" cy="21"/>
        </a:xfrm>
      </xdr:grpSpPr>
      <xdr:sp macro="" textlink="">
        <xdr:nvSpPr>
          <xdr:cNvPr id="84" name="Text Box 88"/>
          <xdr:cNvSpPr txBox="1">
            <a:spLocks noChangeArrowheads="1"/>
          </xdr:cNvSpPr>
        </xdr:nvSpPr>
        <xdr:spPr bwMode="auto">
          <a:xfrm>
            <a:off x="0" y="17372"/>
            <a:ext cx="661"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B 7.50. Chi phí quản lý CTCK</a:t>
            </a:r>
          </a:p>
        </xdr:txBody>
      </xdr:sp>
    </xdr:grpSp>
    <xdr:clientData/>
  </xdr:twoCellAnchor>
  <xdr:twoCellAnchor editAs="oneCell">
    <xdr:from>
      <xdr:col>0</xdr:col>
      <xdr:colOff>0</xdr:colOff>
      <xdr:row>759</xdr:row>
      <xdr:rowOff>0</xdr:rowOff>
    </xdr:from>
    <xdr:to>
      <xdr:col>87</xdr:col>
      <xdr:colOff>142875</xdr:colOff>
      <xdr:row>759</xdr:row>
      <xdr:rowOff>200025</xdr:rowOff>
    </xdr:to>
    <xdr:grpSp>
      <xdr:nvGrpSpPr>
        <xdr:cNvPr id="85" name="Group 91"/>
        <xdr:cNvGrpSpPr>
          <a:grpSpLocks/>
        </xdr:cNvGrpSpPr>
      </xdr:nvGrpSpPr>
      <xdr:grpSpPr bwMode="auto">
        <a:xfrm>
          <a:off x="0" y="178288950"/>
          <a:ext cx="6296025" cy="200025"/>
          <a:chOff x="0" y="17666"/>
          <a:chExt cx="661" cy="21"/>
        </a:xfrm>
      </xdr:grpSpPr>
      <xdr:sp macro="" textlink="">
        <xdr:nvSpPr>
          <xdr:cNvPr id="86" name="Text Box 90"/>
          <xdr:cNvSpPr txBox="1">
            <a:spLocks noChangeArrowheads="1"/>
          </xdr:cNvSpPr>
        </xdr:nvSpPr>
        <xdr:spPr bwMode="auto">
          <a:xfrm>
            <a:off x="0" y="17666"/>
            <a:ext cx="661"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B 7.51. Thu nhập khác</a:t>
            </a:r>
          </a:p>
        </xdr:txBody>
      </xdr:sp>
    </xdr:grpSp>
    <xdr:clientData/>
  </xdr:twoCellAnchor>
  <xdr:twoCellAnchor editAs="oneCell">
    <xdr:from>
      <xdr:col>0</xdr:col>
      <xdr:colOff>0</xdr:colOff>
      <xdr:row>763</xdr:row>
      <xdr:rowOff>0</xdr:rowOff>
    </xdr:from>
    <xdr:to>
      <xdr:col>87</xdr:col>
      <xdr:colOff>142875</xdr:colOff>
      <xdr:row>763</xdr:row>
      <xdr:rowOff>200025</xdr:rowOff>
    </xdr:to>
    <xdr:grpSp>
      <xdr:nvGrpSpPr>
        <xdr:cNvPr id="87" name="Group 93"/>
        <xdr:cNvGrpSpPr>
          <a:grpSpLocks/>
        </xdr:cNvGrpSpPr>
      </xdr:nvGrpSpPr>
      <xdr:grpSpPr bwMode="auto">
        <a:xfrm>
          <a:off x="0" y="179260500"/>
          <a:ext cx="6296025" cy="200025"/>
          <a:chOff x="0" y="17750"/>
          <a:chExt cx="661" cy="21"/>
        </a:xfrm>
      </xdr:grpSpPr>
      <xdr:sp macro="" textlink="">
        <xdr:nvSpPr>
          <xdr:cNvPr id="88" name="Text Box 92"/>
          <xdr:cNvSpPr txBox="1">
            <a:spLocks noChangeArrowheads="1"/>
          </xdr:cNvSpPr>
        </xdr:nvSpPr>
        <xdr:spPr bwMode="auto">
          <a:xfrm>
            <a:off x="0" y="17750"/>
            <a:ext cx="661"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B 7.52. Chi phí khác</a:t>
            </a:r>
          </a:p>
        </xdr:txBody>
      </xdr:sp>
    </xdr:grpSp>
    <xdr:clientData/>
  </xdr:twoCellAnchor>
  <xdr:twoCellAnchor editAs="oneCell">
    <xdr:from>
      <xdr:col>0</xdr:col>
      <xdr:colOff>0</xdr:colOff>
      <xdr:row>767</xdr:row>
      <xdr:rowOff>0</xdr:rowOff>
    </xdr:from>
    <xdr:to>
      <xdr:col>87</xdr:col>
      <xdr:colOff>85725</xdr:colOff>
      <xdr:row>767</xdr:row>
      <xdr:rowOff>200025</xdr:rowOff>
    </xdr:to>
    <xdr:grpSp>
      <xdr:nvGrpSpPr>
        <xdr:cNvPr id="89" name="Group 95"/>
        <xdr:cNvGrpSpPr>
          <a:grpSpLocks/>
        </xdr:cNvGrpSpPr>
      </xdr:nvGrpSpPr>
      <xdr:grpSpPr bwMode="auto">
        <a:xfrm>
          <a:off x="0" y="180127275"/>
          <a:ext cx="6238875" cy="200025"/>
          <a:chOff x="0" y="17834"/>
          <a:chExt cx="655" cy="21"/>
        </a:xfrm>
      </xdr:grpSpPr>
      <xdr:sp macro="" textlink="">
        <xdr:nvSpPr>
          <xdr:cNvPr id="90" name="Text Box 94"/>
          <xdr:cNvSpPr txBox="1">
            <a:spLocks noChangeArrowheads="1"/>
          </xdr:cNvSpPr>
        </xdr:nvSpPr>
        <xdr:spPr bwMode="auto">
          <a:xfrm>
            <a:off x="0" y="17834"/>
            <a:ext cx="655"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B.7.53. Chi phí thuế Thu nhập doanh nghiệp</a:t>
            </a:r>
          </a:p>
        </xdr:txBody>
      </xdr:sp>
    </xdr:grpSp>
    <xdr:clientData/>
  </xdr:twoCellAnchor>
  <xdr:twoCellAnchor editAs="oneCell">
    <xdr:from>
      <xdr:col>0</xdr:col>
      <xdr:colOff>0</xdr:colOff>
      <xdr:row>782</xdr:row>
      <xdr:rowOff>0</xdr:rowOff>
    </xdr:from>
    <xdr:to>
      <xdr:col>87</xdr:col>
      <xdr:colOff>133350</xdr:colOff>
      <xdr:row>782</xdr:row>
      <xdr:rowOff>200025</xdr:rowOff>
    </xdr:to>
    <xdr:grpSp>
      <xdr:nvGrpSpPr>
        <xdr:cNvPr id="91" name="Group 97"/>
        <xdr:cNvGrpSpPr>
          <a:grpSpLocks/>
        </xdr:cNvGrpSpPr>
      </xdr:nvGrpSpPr>
      <xdr:grpSpPr bwMode="auto">
        <a:xfrm>
          <a:off x="0" y="186061350"/>
          <a:ext cx="6286500" cy="200025"/>
          <a:chOff x="0" y="18318"/>
          <a:chExt cx="660" cy="21"/>
        </a:xfrm>
      </xdr:grpSpPr>
      <xdr:sp macro="" textlink="">
        <xdr:nvSpPr>
          <xdr:cNvPr id="92" name="Text Box 96"/>
          <xdr:cNvSpPr txBox="1">
            <a:spLocks noChangeArrowheads="1"/>
          </xdr:cNvSpPr>
        </xdr:nvSpPr>
        <xdr:spPr bwMode="auto">
          <a:xfrm>
            <a:off x="0" y="18318"/>
            <a:ext cx="660"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B.7.54. Lũy kế báo cáo thu nhập toàn diện</a:t>
            </a:r>
          </a:p>
        </xdr:txBody>
      </xdr:sp>
    </xdr:grpSp>
    <xdr:clientData/>
  </xdr:twoCellAnchor>
  <xdr:twoCellAnchor editAs="oneCell">
    <xdr:from>
      <xdr:col>0</xdr:col>
      <xdr:colOff>0</xdr:colOff>
      <xdr:row>786</xdr:row>
      <xdr:rowOff>0</xdr:rowOff>
    </xdr:from>
    <xdr:to>
      <xdr:col>87</xdr:col>
      <xdr:colOff>123825</xdr:colOff>
      <xdr:row>788</xdr:row>
      <xdr:rowOff>285750</xdr:rowOff>
    </xdr:to>
    <xdr:grpSp>
      <xdr:nvGrpSpPr>
        <xdr:cNvPr id="93" name="Group 105"/>
        <xdr:cNvGrpSpPr>
          <a:grpSpLocks/>
        </xdr:cNvGrpSpPr>
      </xdr:nvGrpSpPr>
      <xdr:grpSpPr bwMode="auto">
        <a:xfrm>
          <a:off x="0" y="187728225"/>
          <a:ext cx="6276975" cy="962025"/>
          <a:chOff x="0" y="18450"/>
          <a:chExt cx="659" cy="101"/>
        </a:xfrm>
      </xdr:grpSpPr>
      <xdr:sp macro="" textlink="">
        <xdr:nvSpPr>
          <xdr:cNvPr id="94" name="Text Box 98"/>
          <xdr:cNvSpPr txBox="1">
            <a:spLocks noChangeArrowheads="1"/>
          </xdr:cNvSpPr>
        </xdr:nvSpPr>
        <xdr:spPr bwMode="auto">
          <a:xfrm>
            <a:off x="0" y="18450"/>
            <a:ext cx="1"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B 7.53. Chi phí thuế Thu nhập doanh nghiệp</a:t>
            </a:r>
          </a:p>
        </xdr:txBody>
      </xdr:sp>
      <xdr:sp macro="" textlink="">
        <xdr:nvSpPr>
          <xdr:cNvPr id="95" name="Text Box 99"/>
          <xdr:cNvSpPr txBox="1">
            <a:spLocks noChangeArrowheads="1"/>
          </xdr:cNvSpPr>
        </xdr:nvSpPr>
        <xdr:spPr bwMode="auto">
          <a:xfrm>
            <a:off x="1" y="18471"/>
            <a:ext cx="658"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75" b="1" i="0" u="none" strike="noStrike" baseline="0">
                <a:solidFill>
                  <a:srgbClr val="000000"/>
                </a:solidFill>
                <a:latin typeface="Times New Roman"/>
                <a:cs typeface="Times New Roman"/>
              </a:rPr>
              <a:t>C. Thuyết minh về Báo cáo lưu chuyển tiền tệ</a:t>
            </a:r>
          </a:p>
        </xdr:txBody>
      </xdr:sp>
      <xdr:sp macro="" textlink="">
        <xdr:nvSpPr>
          <xdr:cNvPr id="96" name="Line 100"/>
          <xdr:cNvSpPr>
            <a:spLocks noChangeShapeType="1"/>
          </xdr:cNvSpPr>
        </xdr:nvSpPr>
        <xdr:spPr bwMode="auto">
          <a:xfrm>
            <a:off x="0" y="18513"/>
            <a:ext cx="1" cy="0"/>
          </a:xfrm>
          <a:prstGeom prst="line">
            <a:avLst/>
          </a:prstGeom>
          <a:noFill/>
          <a:ln w="12700">
            <a:solidFill>
              <a:srgbClr val="000000"/>
            </a:solidFill>
            <a:round/>
            <a:headEnd/>
            <a:tailEnd/>
          </a:ln>
        </xdr:spPr>
      </xdr:sp>
      <xdr:sp macro="" textlink="">
        <xdr:nvSpPr>
          <xdr:cNvPr id="97" name="Line 101"/>
          <xdr:cNvSpPr>
            <a:spLocks noChangeShapeType="1"/>
          </xdr:cNvSpPr>
        </xdr:nvSpPr>
        <xdr:spPr bwMode="auto">
          <a:xfrm>
            <a:off x="1" y="18513"/>
            <a:ext cx="658" cy="0"/>
          </a:xfrm>
          <a:prstGeom prst="line">
            <a:avLst/>
          </a:prstGeom>
          <a:noFill/>
          <a:ln w="12700">
            <a:solidFill>
              <a:srgbClr val="000000"/>
            </a:solidFill>
            <a:round/>
            <a:headEnd/>
            <a:tailEnd/>
          </a:ln>
        </xdr:spPr>
      </xdr:sp>
      <xdr:sp macro="" textlink="">
        <xdr:nvSpPr>
          <xdr:cNvPr id="98" name="Line 102"/>
          <xdr:cNvSpPr>
            <a:spLocks noChangeShapeType="1"/>
          </xdr:cNvSpPr>
        </xdr:nvSpPr>
        <xdr:spPr bwMode="auto">
          <a:xfrm>
            <a:off x="1" y="18513"/>
            <a:ext cx="0" cy="38"/>
          </a:xfrm>
          <a:prstGeom prst="line">
            <a:avLst/>
          </a:prstGeom>
          <a:noFill/>
          <a:ln w="12700">
            <a:solidFill>
              <a:srgbClr val="000000"/>
            </a:solidFill>
            <a:round/>
            <a:headEnd/>
            <a:tailEnd/>
          </a:ln>
        </xdr:spPr>
      </xdr:sp>
      <xdr:sp macro="" textlink="">
        <xdr:nvSpPr>
          <xdr:cNvPr id="99" name="Text Box 103"/>
          <xdr:cNvSpPr txBox="1">
            <a:spLocks noChangeArrowheads="1"/>
          </xdr:cNvSpPr>
        </xdr:nvSpPr>
        <xdr:spPr bwMode="auto">
          <a:xfrm>
            <a:off x="1" y="18513"/>
            <a:ext cx="658" cy="38"/>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1" i="0" u="none" strike="noStrike" baseline="0">
                <a:solidFill>
                  <a:srgbClr val="000000"/>
                </a:solidFill>
                <a:latin typeface="Times New Roman"/>
                <a:cs typeface="Times New Roman"/>
              </a:rPr>
              <a:t>C 7.55. Các giao dịch không bằng tiền ảnh hưởng đến báo cáo lưu chuyển tiền tệ và các khoản tiền do CTCK nắm giữ nhưng không được sử dụng</a:t>
            </a:r>
          </a:p>
        </xdr:txBody>
      </xdr:sp>
      <xdr:sp macro="" textlink="">
        <xdr:nvSpPr>
          <xdr:cNvPr id="100" name="Line 104"/>
          <xdr:cNvSpPr>
            <a:spLocks noChangeShapeType="1"/>
          </xdr:cNvSpPr>
        </xdr:nvSpPr>
        <xdr:spPr bwMode="auto">
          <a:xfrm>
            <a:off x="659" y="18513"/>
            <a:ext cx="0" cy="38"/>
          </a:xfrm>
          <a:prstGeom prst="line">
            <a:avLst/>
          </a:prstGeom>
          <a:noFill/>
          <a:ln w="12700">
            <a:solidFill>
              <a:srgbClr val="000000"/>
            </a:solidFill>
            <a:round/>
            <a:headEnd/>
            <a:tailEnd/>
          </a:ln>
        </xdr:spPr>
      </xdr:sp>
    </xdr:grpSp>
    <xdr:clientData/>
  </xdr:twoCellAnchor>
  <xdr:twoCellAnchor editAs="oneCell">
    <xdr:from>
      <xdr:col>0</xdr:col>
      <xdr:colOff>0</xdr:colOff>
      <xdr:row>794</xdr:row>
      <xdr:rowOff>0</xdr:rowOff>
    </xdr:from>
    <xdr:to>
      <xdr:col>87</xdr:col>
      <xdr:colOff>142875</xdr:colOff>
      <xdr:row>795</xdr:row>
      <xdr:rowOff>0</xdr:rowOff>
    </xdr:to>
    <xdr:grpSp>
      <xdr:nvGrpSpPr>
        <xdr:cNvPr id="101" name="Group 107"/>
        <xdr:cNvGrpSpPr>
          <a:grpSpLocks/>
        </xdr:cNvGrpSpPr>
      </xdr:nvGrpSpPr>
      <xdr:grpSpPr bwMode="auto">
        <a:xfrm>
          <a:off x="0" y="190642875"/>
          <a:ext cx="6296025" cy="200025"/>
          <a:chOff x="0" y="18663"/>
          <a:chExt cx="661" cy="21"/>
        </a:xfrm>
      </xdr:grpSpPr>
      <xdr:sp macro="" textlink="">
        <xdr:nvSpPr>
          <xdr:cNvPr id="102" name="Text Box 106"/>
          <xdr:cNvSpPr txBox="1">
            <a:spLocks noChangeArrowheads="1"/>
          </xdr:cNvSpPr>
        </xdr:nvSpPr>
        <xdr:spPr bwMode="auto">
          <a:xfrm>
            <a:off x="0" y="18663"/>
            <a:ext cx="661"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u="none" strike="noStrike" baseline="0">
                <a:solidFill>
                  <a:srgbClr val="000000"/>
                </a:solidFill>
                <a:latin typeface="Times New Roman"/>
                <a:cs typeface="Times New Roman"/>
              </a:rPr>
              <a:t>D. Thuyết minh về các Tài khoản loại 0</a:t>
            </a:r>
          </a:p>
        </xdr:txBody>
      </xdr:sp>
    </xdr:grpSp>
    <xdr:clientData/>
  </xdr:twoCellAnchor>
  <xdr:twoCellAnchor editAs="oneCell">
    <xdr:from>
      <xdr:col>0</xdr:col>
      <xdr:colOff>0</xdr:colOff>
      <xdr:row>883</xdr:row>
      <xdr:rowOff>0</xdr:rowOff>
    </xdr:from>
    <xdr:to>
      <xdr:col>87</xdr:col>
      <xdr:colOff>142875</xdr:colOff>
      <xdr:row>892</xdr:row>
      <xdr:rowOff>0</xdr:rowOff>
    </xdr:to>
    <xdr:grpSp>
      <xdr:nvGrpSpPr>
        <xdr:cNvPr id="103" name="Group 117"/>
        <xdr:cNvGrpSpPr>
          <a:grpSpLocks/>
        </xdr:cNvGrpSpPr>
      </xdr:nvGrpSpPr>
      <xdr:grpSpPr bwMode="auto">
        <a:xfrm>
          <a:off x="0" y="209102325"/>
          <a:ext cx="6296025" cy="2828925"/>
          <a:chOff x="0" y="20601"/>
          <a:chExt cx="661" cy="297"/>
        </a:xfrm>
      </xdr:grpSpPr>
      <xdr:sp macro="" textlink="">
        <xdr:nvSpPr>
          <xdr:cNvPr id="104" name="Text Box 108"/>
          <xdr:cNvSpPr txBox="1">
            <a:spLocks noChangeArrowheads="1"/>
          </xdr:cNvSpPr>
        </xdr:nvSpPr>
        <xdr:spPr bwMode="auto">
          <a:xfrm>
            <a:off x="0" y="20601"/>
            <a:ext cx="661"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75" b="1" i="0" u="none" strike="noStrike" baseline="0">
                <a:solidFill>
                  <a:srgbClr val="000000"/>
                </a:solidFill>
                <a:latin typeface="Times New Roman"/>
                <a:cs typeface="Times New Roman"/>
              </a:rPr>
              <a:t>E.7.57 Thông tin bổ sung cho Báo cáo tình hình biến động vốn chủ sở hữu như sau:</a:t>
            </a:r>
          </a:p>
        </xdr:txBody>
      </xdr:sp>
      <xdr:sp macro="" textlink="">
        <xdr:nvSpPr>
          <xdr:cNvPr id="105" name="Text Box 109"/>
          <xdr:cNvSpPr txBox="1">
            <a:spLocks noChangeArrowheads="1"/>
          </xdr:cNvSpPr>
        </xdr:nvSpPr>
        <xdr:spPr bwMode="auto">
          <a:xfrm>
            <a:off x="0" y="20622"/>
            <a:ext cx="661" cy="38"/>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7.57.1.Phần cổ tức đã được đề xuất, hoặc được công bố sau ngày lập Báo cáo tình hình tài chính  nhưng trước khi báo cáo tài chính được phép phát hành, và</a:t>
            </a:r>
          </a:p>
        </xdr:txBody>
      </xdr:sp>
      <xdr:sp macro="" textlink="">
        <xdr:nvSpPr>
          <xdr:cNvPr id="106" name="Text Box 110"/>
          <xdr:cNvSpPr txBox="1">
            <a:spLocks noChangeArrowheads="1"/>
          </xdr:cNvSpPr>
        </xdr:nvSpPr>
        <xdr:spPr bwMode="auto">
          <a:xfrm>
            <a:off x="0" y="20660"/>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7.57.2. Giá trị cổ tức của cổ phiếu ưu đãi luỹ kế chưa được ghi nhận</a:t>
            </a:r>
          </a:p>
        </xdr:txBody>
      </xdr:sp>
      <xdr:sp macro="" textlink="">
        <xdr:nvSpPr>
          <xdr:cNvPr id="107" name="Text Box 111"/>
          <xdr:cNvSpPr txBox="1">
            <a:spLocks noChangeArrowheads="1"/>
          </xdr:cNvSpPr>
        </xdr:nvSpPr>
        <xdr:spPr bwMode="auto">
          <a:xfrm>
            <a:off x="0" y="20681"/>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0" i="0" u="none" strike="noStrike" baseline="0">
                <a:solidFill>
                  <a:srgbClr val="000000"/>
                </a:solidFill>
                <a:latin typeface="Times New Roman"/>
                <a:cs typeface="Times New Roman"/>
              </a:rPr>
              <a:t>7.57.3. Thu nhập và chi phí, lãi hoặc lỗ hạch toán trực tiếp vào nguồn vốn chủ sở hữu:</a:t>
            </a:r>
          </a:p>
        </xdr:txBody>
      </xdr:sp>
      <xdr:sp macro="" textlink="">
        <xdr:nvSpPr>
          <xdr:cNvPr id="108" name="Text Box 112"/>
          <xdr:cNvSpPr txBox="1">
            <a:spLocks noChangeArrowheads="1"/>
          </xdr:cNvSpPr>
        </xdr:nvSpPr>
        <xdr:spPr bwMode="auto">
          <a:xfrm>
            <a:off x="0" y="20702"/>
            <a:ext cx="661" cy="112"/>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0" i="0" u="none" strike="noStrike" baseline="0">
                <a:solidFill>
                  <a:srgbClr val="000000"/>
                </a:solidFill>
                <a:latin typeface="Times New Roman"/>
                <a:cs typeface="Times New Roman"/>
              </a:rPr>
              <a:t>- Thu nhập:</a:t>
            </a:r>
          </a:p>
          <a:p>
            <a:pPr algn="l" rtl="0">
              <a:defRPr sz="1000"/>
            </a:pPr>
            <a:r>
              <a:rPr lang="en-US" sz="975" b="0" i="0" u="none" strike="noStrike" baseline="0">
                <a:solidFill>
                  <a:srgbClr val="000000"/>
                </a:solidFill>
                <a:latin typeface="Times New Roman"/>
                <a:cs typeface="Times New Roman"/>
              </a:rPr>
              <a:t>  ......................</a:t>
            </a:r>
          </a:p>
          <a:p>
            <a:pPr algn="l" rtl="0">
              <a:defRPr sz="1000"/>
            </a:pPr>
            <a:r>
              <a:rPr lang="en-US" sz="975" b="0" i="0" u="none" strike="noStrike" baseline="0">
                <a:solidFill>
                  <a:srgbClr val="000000"/>
                </a:solidFill>
                <a:latin typeface="Times New Roman"/>
                <a:cs typeface="Times New Roman"/>
              </a:rPr>
              <a:t>- Chi phí: </a:t>
            </a:r>
          </a:p>
          <a:p>
            <a:pPr algn="l" rtl="0">
              <a:defRPr sz="1000"/>
            </a:pPr>
            <a:r>
              <a:rPr lang="en-US" sz="975" b="0" i="0" u="none" strike="noStrike" baseline="0">
                <a:solidFill>
                  <a:srgbClr val="000000"/>
                </a:solidFill>
                <a:latin typeface="Times New Roman"/>
                <a:cs typeface="Times New Roman"/>
              </a:rPr>
              <a:t>  ......................               (..........)</a:t>
            </a:r>
          </a:p>
          <a:p>
            <a:pPr algn="l" rtl="0">
              <a:defRPr sz="1000"/>
            </a:pPr>
            <a:r>
              <a:rPr lang="en-US" sz="975" b="0" i="0" u="none" strike="noStrike" baseline="0">
                <a:solidFill>
                  <a:srgbClr val="000000"/>
                </a:solidFill>
                <a:latin typeface="Times New Roman"/>
                <a:cs typeface="Times New Roman"/>
              </a:rPr>
              <a:t>- Lãi (Lỗ):</a:t>
            </a:r>
          </a:p>
          <a:p>
            <a:pPr algn="l" rtl="0">
              <a:defRPr sz="1000"/>
            </a:pPr>
            <a:r>
              <a:rPr lang="en-US" sz="975" b="0" i="0" u="none" strike="noStrike" baseline="0">
                <a:solidFill>
                  <a:srgbClr val="000000"/>
                </a:solidFill>
                <a:latin typeface="Times New Roman"/>
                <a:cs typeface="Times New Roman"/>
              </a:rPr>
              <a:t>  ..............................................................</a:t>
            </a:r>
          </a:p>
          <a:p>
            <a:pPr algn="l" rtl="0">
              <a:defRPr sz="1000"/>
            </a:pPr>
            <a:r>
              <a:rPr lang="en-US" sz="975" b="0" i="0" u="none" strike="noStrike" baseline="0">
                <a:solidFill>
                  <a:srgbClr val="000000"/>
                </a:solidFill>
                <a:latin typeface="Times New Roman"/>
                <a:cs typeface="Times New Roman"/>
              </a:rPr>
              <a:t>   Cộng:</a:t>
            </a:r>
          </a:p>
        </xdr:txBody>
      </xdr:sp>
      <xdr:sp macro="" textlink="">
        <xdr:nvSpPr>
          <xdr:cNvPr id="109" name="Text Box 113"/>
          <xdr:cNvSpPr txBox="1">
            <a:spLocks noChangeArrowheads="1"/>
          </xdr:cNvSpPr>
        </xdr:nvSpPr>
        <xdr:spPr bwMode="auto">
          <a:xfrm>
            <a:off x="0" y="20814"/>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1" i="0" u="none" strike="noStrike" baseline="0">
                <a:solidFill>
                  <a:srgbClr val="000000"/>
                </a:solidFill>
                <a:latin typeface="Times New Roman"/>
                <a:cs typeface="Times New Roman"/>
              </a:rPr>
              <a:t>F.58. Những thông tin khác</a:t>
            </a:r>
          </a:p>
        </xdr:txBody>
      </xdr:sp>
      <xdr:sp macro="" textlink="">
        <xdr:nvSpPr>
          <xdr:cNvPr id="110" name="Text Box 114"/>
          <xdr:cNvSpPr txBox="1">
            <a:spLocks noChangeArrowheads="1"/>
          </xdr:cNvSpPr>
        </xdr:nvSpPr>
        <xdr:spPr bwMode="auto">
          <a:xfrm>
            <a:off x="0" y="20835"/>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58.1. Những sự kiện phát sinh sau ngày kết thúc kỳ kế toán năm:…………………………..</a:t>
            </a:r>
          </a:p>
        </xdr:txBody>
      </xdr:sp>
      <xdr:sp macro="" textlink="">
        <xdr:nvSpPr>
          <xdr:cNvPr id="111" name="Text Box 115"/>
          <xdr:cNvSpPr txBox="1">
            <a:spLocks noChangeArrowheads="1"/>
          </xdr:cNvSpPr>
        </xdr:nvSpPr>
        <xdr:spPr bwMode="auto">
          <a:xfrm>
            <a:off x="0" y="20856"/>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0" i="0" u="none" strike="noStrike" baseline="0">
                <a:solidFill>
                  <a:srgbClr val="000000"/>
                </a:solidFill>
                <a:latin typeface="Times New Roman"/>
                <a:cs typeface="Times New Roman"/>
              </a:rPr>
              <a:t>58.2. Thông tin về các bên liên quan:</a:t>
            </a:r>
          </a:p>
        </xdr:txBody>
      </xdr:sp>
      <xdr:sp macro="" textlink="">
        <xdr:nvSpPr>
          <xdr:cNvPr id="112" name="Text Box 116"/>
          <xdr:cNvSpPr txBox="1">
            <a:spLocks noChangeArrowheads="1"/>
          </xdr:cNvSpPr>
        </xdr:nvSpPr>
        <xdr:spPr bwMode="auto">
          <a:xfrm>
            <a:off x="0" y="20877"/>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0" i="0" u="none" strike="noStrike" baseline="0">
                <a:solidFill>
                  <a:srgbClr val="000000"/>
                </a:solidFill>
                <a:latin typeface="Times New Roman"/>
                <a:cs typeface="Times New Roman"/>
              </a:rPr>
              <a:t>58.2.1. Thông tin về các bên liên quan</a:t>
            </a:r>
          </a:p>
        </xdr:txBody>
      </xdr:sp>
    </xdr:grpSp>
    <xdr:clientData/>
  </xdr:twoCellAnchor>
  <xdr:twoCellAnchor editAs="oneCell">
    <xdr:from>
      <xdr:col>0</xdr:col>
      <xdr:colOff>0</xdr:colOff>
      <xdr:row>895</xdr:row>
      <xdr:rowOff>0</xdr:rowOff>
    </xdr:from>
    <xdr:to>
      <xdr:col>87</xdr:col>
      <xdr:colOff>142875</xdr:colOff>
      <xdr:row>896</xdr:row>
      <xdr:rowOff>0</xdr:rowOff>
    </xdr:to>
    <xdr:grpSp>
      <xdr:nvGrpSpPr>
        <xdr:cNvPr id="113" name="Group 120"/>
        <xdr:cNvGrpSpPr>
          <a:grpSpLocks/>
        </xdr:cNvGrpSpPr>
      </xdr:nvGrpSpPr>
      <xdr:grpSpPr bwMode="auto">
        <a:xfrm>
          <a:off x="0" y="212531325"/>
          <a:ext cx="6296025" cy="200025"/>
          <a:chOff x="0" y="20961"/>
          <a:chExt cx="661" cy="21"/>
        </a:xfrm>
      </xdr:grpSpPr>
      <xdr:sp macro="" textlink="">
        <xdr:nvSpPr>
          <xdr:cNvPr id="114" name="Text Box 119"/>
          <xdr:cNvSpPr txBox="1">
            <a:spLocks noChangeArrowheads="1"/>
          </xdr:cNvSpPr>
        </xdr:nvSpPr>
        <xdr:spPr bwMode="auto">
          <a:xfrm>
            <a:off x="0" y="20961"/>
            <a:ext cx="661" cy="21"/>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0" i="0" u="none" strike="noStrike" baseline="0">
                <a:solidFill>
                  <a:srgbClr val="000000"/>
                </a:solidFill>
                <a:latin typeface="Times New Roman"/>
                <a:cs typeface="Times New Roman"/>
              </a:rPr>
              <a:t>58.2.2. Giao dịch với các bên liên quan</a:t>
            </a:r>
          </a:p>
        </xdr:txBody>
      </xdr:sp>
    </xdr:grpSp>
    <xdr:clientData/>
  </xdr:twoCellAnchor>
  <xdr:twoCellAnchor editAs="oneCell">
    <xdr:from>
      <xdr:col>0</xdr:col>
      <xdr:colOff>0</xdr:colOff>
      <xdr:row>899</xdr:row>
      <xdr:rowOff>0</xdr:rowOff>
    </xdr:from>
    <xdr:to>
      <xdr:col>87</xdr:col>
      <xdr:colOff>142875</xdr:colOff>
      <xdr:row>936</xdr:row>
      <xdr:rowOff>0</xdr:rowOff>
    </xdr:to>
    <xdr:grpSp>
      <xdr:nvGrpSpPr>
        <xdr:cNvPr id="115" name="Group 247"/>
        <xdr:cNvGrpSpPr>
          <a:grpSpLocks/>
        </xdr:cNvGrpSpPr>
      </xdr:nvGrpSpPr>
      <xdr:grpSpPr bwMode="auto">
        <a:xfrm>
          <a:off x="0" y="213331425"/>
          <a:ext cx="6296025" cy="9896475"/>
          <a:chOff x="0" y="21045"/>
          <a:chExt cx="661" cy="1039"/>
        </a:xfrm>
      </xdr:grpSpPr>
      <xdr:sp macro="" textlink="">
        <xdr:nvSpPr>
          <xdr:cNvPr id="116" name="Text Box 121"/>
          <xdr:cNvSpPr txBox="1">
            <a:spLocks noChangeArrowheads="1"/>
          </xdr:cNvSpPr>
        </xdr:nvSpPr>
        <xdr:spPr bwMode="auto">
          <a:xfrm>
            <a:off x="0" y="21045"/>
            <a:ext cx="661" cy="35"/>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58.3. Thông tin so sánh (những thay đổi về thông tin trong Báo cáo tài chính của các niên độ kế toán trước): ………………………</a:t>
            </a:r>
          </a:p>
        </xdr:txBody>
      </xdr:sp>
      <xdr:sp macro="" textlink="">
        <xdr:nvSpPr>
          <xdr:cNvPr id="117" name="Text Box 122"/>
          <xdr:cNvSpPr txBox="1">
            <a:spLocks noChangeArrowheads="1"/>
          </xdr:cNvSpPr>
        </xdr:nvSpPr>
        <xdr:spPr bwMode="auto">
          <a:xfrm>
            <a:off x="0" y="21080"/>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58.4. Thông tin về hoạt động liên tục: …………………</a:t>
            </a:r>
          </a:p>
        </xdr:txBody>
      </xdr:sp>
      <xdr:sp macro="" textlink="">
        <xdr:nvSpPr>
          <xdr:cNvPr id="118" name="Text Box 123"/>
          <xdr:cNvSpPr txBox="1">
            <a:spLocks noChangeArrowheads="1"/>
          </xdr:cNvSpPr>
        </xdr:nvSpPr>
        <xdr:spPr bwMode="auto">
          <a:xfrm>
            <a:off x="0" y="21101"/>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0" i="0" u="none" strike="noStrike" baseline="0">
                <a:solidFill>
                  <a:srgbClr val="000000"/>
                </a:solidFill>
                <a:latin typeface="Times New Roman"/>
                <a:cs typeface="Times New Roman"/>
              </a:rPr>
              <a:t>58.5. Những thông tin khác. (3) ...............................</a:t>
            </a:r>
          </a:p>
        </xdr:txBody>
      </xdr:sp>
      <xdr:sp macro="" textlink="">
        <xdr:nvSpPr>
          <xdr:cNvPr id="119" name="Text Box 124"/>
          <xdr:cNvSpPr txBox="1">
            <a:spLocks noChangeArrowheads="1"/>
          </xdr:cNvSpPr>
        </xdr:nvSpPr>
        <xdr:spPr bwMode="auto">
          <a:xfrm>
            <a:off x="0" y="21143"/>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1" i="0" u="none" strike="noStrike" baseline="0">
                <a:solidFill>
                  <a:srgbClr val="000000"/>
                </a:solidFill>
                <a:latin typeface="Times New Roman"/>
                <a:cs typeface="Times New Roman"/>
              </a:rPr>
              <a:t>G. Một số Chỉ tiêu tài chính CTCK</a:t>
            </a:r>
          </a:p>
        </xdr:txBody>
      </xdr:sp>
      <xdr:sp macro="" textlink="">
        <xdr:nvSpPr>
          <xdr:cNvPr id="120" name="Text Box 125"/>
          <xdr:cNvSpPr txBox="1">
            <a:spLocks noChangeArrowheads="1"/>
          </xdr:cNvSpPr>
        </xdr:nvSpPr>
        <xdr:spPr bwMode="auto">
          <a:xfrm>
            <a:off x="0" y="21185"/>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1" i="0" u="none" strike="noStrike" baseline="0">
                <a:solidFill>
                  <a:srgbClr val="000000"/>
                </a:solidFill>
                <a:latin typeface="Times New Roman"/>
                <a:cs typeface="Times New Roman"/>
              </a:rPr>
              <a:t>G.59. Chỉ tiêu tài chính đánh giá hoạt động CTCK</a:t>
            </a:r>
          </a:p>
        </xdr:txBody>
      </xdr:sp>
      <xdr:sp macro="" textlink="">
        <xdr:nvSpPr>
          <xdr:cNvPr id="121" name="Text Box 126"/>
          <xdr:cNvSpPr txBox="1">
            <a:spLocks noChangeArrowheads="1"/>
          </xdr:cNvSpPr>
        </xdr:nvSpPr>
        <xdr:spPr bwMode="auto">
          <a:xfrm>
            <a:off x="0" y="21206"/>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1" u="none" strike="noStrike" baseline="0">
                <a:solidFill>
                  <a:srgbClr val="000000"/>
                </a:solidFill>
                <a:latin typeface="Times New Roman"/>
                <a:cs typeface="Times New Roman"/>
              </a:rPr>
              <a:t>Chỉ số vốn khả dụng của tỷ lệ vốn hoạt động ròng (NCR) (Net operating Capital Ratio)</a:t>
            </a:r>
          </a:p>
        </xdr:txBody>
      </xdr:sp>
      <xdr:sp macro="" textlink="">
        <xdr:nvSpPr>
          <xdr:cNvPr id="122" name="Text Box 127"/>
          <xdr:cNvSpPr txBox="1">
            <a:spLocks noChangeArrowheads="1"/>
          </xdr:cNvSpPr>
        </xdr:nvSpPr>
        <xdr:spPr bwMode="auto">
          <a:xfrm>
            <a:off x="0" y="21227"/>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1" u="none" strike="noStrike" baseline="0">
                <a:solidFill>
                  <a:srgbClr val="000000"/>
                </a:solidFill>
                <a:latin typeface="Times New Roman"/>
                <a:cs typeface="Times New Roman"/>
              </a:rPr>
              <a:t>Chỉ số vốn khả dụng của NCR là tỷ lệ đánh giá tình hình tài chính của CTCK.</a:t>
            </a:r>
          </a:p>
        </xdr:txBody>
      </xdr:sp>
      <xdr:sp macro="" textlink="">
        <xdr:nvSpPr>
          <xdr:cNvPr id="123" name="Line 128"/>
          <xdr:cNvSpPr>
            <a:spLocks noChangeShapeType="1"/>
          </xdr:cNvSpPr>
        </xdr:nvSpPr>
        <xdr:spPr bwMode="auto">
          <a:xfrm>
            <a:off x="44" y="21269"/>
            <a:ext cx="84" cy="0"/>
          </a:xfrm>
          <a:prstGeom prst="line">
            <a:avLst/>
          </a:prstGeom>
          <a:noFill/>
          <a:ln w="12700">
            <a:solidFill>
              <a:srgbClr val="000000"/>
            </a:solidFill>
            <a:round/>
            <a:headEnd/>
            <a:tailEnd/>
          </a:ln>
        </xdr:spPr>
      </xdr:sp>
      <xdr:sp macro="" textlink="">
        <xdr:nvSpPr>
          <xdr:cNvPr id="124" name="Line 129"/>
          <xdr:cNvSpPr>
            <a:spLocks noChangeShapeType="1"/>
          </xdr:cNvSpPr>
        </xdr:nvSpPr>
        <xdr:spPr bwMode="auto">
          <a:xfrm>
            <a:off x="128" y="21269"/>
            <a:ext cx="31" cy="0"/>
          </a:xfrm>
          <a:prstGeom prst="line">
            <a:avLst/>
          </a:prstGeom>
          <a:noFill/>
          <a:ln w="12700">
            <a:solidFill>
              <a:srgbClr val="000000"/>
            </a:solidFill>
            <a:round/>
            <a:headEnd/>
            <a:tailEnd/>
          </a:ln>
        </xdr:spPr>
      </xdr:sp>
      <xdr:sp macro="" textlink="">
        <xdr:nvSpPr>
          <xdr:cNvPr id="125" name="Line 130"/>
          <xdr:cNvSpPr>
            <a:spLocks noChangeShapeType="1"/>
          </xdr:cNvSpPr>
        </xdr:nvSpPr>
        <xdr:spPr bwMode="auto">
          <a:xfrm>
            <a:off x="159" y="21269"/>
            <a:ext cx="52" cy="0"/>
          </a:xfrm>
          <a:prstGeom prst="line">
            <a:avLst/>
          </a:prstGeom>
          <a:noFill/>
          <a:ln w="12700">
            <a:solidFill>
              <a:srgbClr val="000000"/>
            </a:solidFill>
            <a:round/>
            <a:headEnd/>
            <a:tailEnd/>
          </a:ln>
        </xdr:spPr>
      </xdr:sp>
      <xdr:sp macro="" textlink="">
        <xdr:nvSpPr>
          <xdr:cNvPr id="126" name="Line 131"/>
          <xdr:cNvSpPr>
            <a:spLocks noChangeShapeType="1"/>
          </xdr:cNvSpPr>
        </xdr:nvSpPr>
        <xdr:spPr bwMode="auto">
          <a:xfrm>
            <a:off x="211" y="21269"/>
            <a:ext cx="23" cy="0"/>
          </a:xfrm>
          <a:prstGeom prst="line">
            <a:avLst/>
          </a:prstGeom>
          <a:noFill/>
          <a:ln w="12700">
            <a:solidFill>
              <a:srgbClr val="000000"/>
            </a:solidFill>
            <a:round/>
            <a:headEnd/>
            <a:tailEnd/>
          </a:ln>
        </xdr:spPr>
      </xdr:sp>
      <xdr:sp macro="" textlink="">
        <xdr:nvSpPr>
          <xdr:cNvPr id="127" name="Line 132"/>
          <xdr:cNvSpPr>
            <a:spLocks noChangeShapeType="1"/>
          </xdr:cNvSpPr>
        </xdr:nvSpPr>
        <xdr:spPr bwMode="auto">
          <a:xfrm>
            <a:off x="234" y="21269"/>
            <a:ext cx="85" cy="0"/>
          </a:xfrm>
          <a:prstGeom prst="line">
            <a:avLst/>
          </a:prstGeom>
          <a:noFill/>
          <a:ln w="12700">
            <a:solidFill>
              <a:srgbClr val="000000"/>
            </a:solidFill>
            <a:round/>
            <a:headEnd/>
            <a:tailEnd/>
          </a:ln>
        </xdr:spPr>
      </xdr:sp>
      <xdr:sp macro="" textlink="">
        <xdr:nvSpPr>
          <xdr:cNvPr id="128" name="Line 133"/>
          <xdr:cNvSpPr>
            <a:spLocks noChangeShapeType="1"/>
          </xdr:cNvSpPr>
        </xdr:nvSpPr>
        <xdr:spPr bwMode="auto">
          <a:xfrm>
            <a:off x="319" y="21269"/>
            <a:ext cx="22" cy="0"/>
          </a:xfrm>
          <a:prstGeom prst="line">
            <a:avLst/>
          </a:prstGeom>
          <a:noFill/>
          <a:ln w="12700">
            <a:solidFill>
              <a:srgbClr val="000000"/>
            </a:solidFill>
            <a:round/>
            <a:headEnd/>
            <a:tailEnd/>
          </a:ln>
        </xdr:spPr>
      </xdr:sp>
      <xdr:sp macro="" textlink="">
        <xdr:nvSpPr>
          <xdr:cNvPr id="129" name="Line 134"/>
          <xdr:cNvSpPr>
            <a:spLocks noChangeShapeType="1"/>
          </xdr:cNvSpPr>
        </xdr:nvSpPr>
        <xdr:spPr bwMode="auto">
          <a:xfrm>
            <a:off x="341" y="21269"/>
            <a:ext cx="103" cy="0"/>
          </a:xfrm>
          <a:prstGeom prst="line">
            <a:avLst/>
          </a:prstGeom>
          <a:noFill/>
          <a:ln w="12700">
            <a:solidFill>
              <a:srgbClr val="000000"/>
            </a:solidFill>
            <a:round/>
            <a:headEnd/>
            <a:tailEnd/>
          </a:ln>
        </xdr:spPr>
      </xdr:sp>
      <xdr:sp macro="" textlink="">
        <xdr:nvSpPr>
          <xdr:cNvPr id="130" name="Line 135"/>
          <xdr:cNvSpPr>
            <a:spLocks noChangeShapeType="1"/>
          </xdr:cNvSpPr>
        </xdr:nvSpPr>
        <xdr:spPr bwMode="auto">
          <a:xfrm>
            <a:off x="444" y="21269"/>
            <a:ext cx="52" cy="0"/>
          </a:xfrm>
          <a:prstGeom prst="line">
            <a:avLst/>
          </a:prstGeom>
          <a:noFill/>
          <a:ln w="12700">
            <a:solidFill>
              <a:srgbClr val="000000"/>
            </a:solidFill>
            <a:round/>
            <a:headEnd/>
            <a:tailEnd/>
          </a:ln>
        </xdr:spPr>
      </xdr:sp>
      <xdr:sp macro="" textlink="">
        <xdr:nvSpPr>
          <xdr:cNvPr id="131" name="Line 136"/>
          <xdr:cNvSpPr>
            <a:spLocks noChangeShapeType="1"/>
          </xdr:cNvSpPr>
        </xdr:nvSpPr>
        <xdr:spPr bwMode="auto">
          <a:xfrm>
            <a:off x="496" y="21269"/>
            <a:ext cx="141" cy="0"/>
          </a:xfrm>
          <a:prstGeom prst="line">
            <a:avLst/>
          </a:prstGeom>
          <a:noFill/>
          <a:ln w="12700">
            <a:solidFill>
              <a:srgbClr val="000000"/>
            </a:solidFill>
            <a:round/>
            <a:headEnd/>
            <a:tailEnd/>
          </a:ln>
        </xdr:spPr>
      </xdr:sp>
      <xdr:sp macro="" textlink="">
        <xdr:nvSpPr>
          <xdr:cNvPr id="132" name="Line 137"/>
          <xdr:cNvSpPr>
            <a:spLocks noChangeShapeType="1"/>
          </xdr:cNvSpPr>
        </xdr:nvSpPr>
        <xdr:spPr bwMode="auto">
          <a:xfrm>
            <a:off x="44" y="21269"/>
            <a:ext cx="0" cy="42"/>
          </a:xfrm>
          <a:prstGeom prst="line">
            <a:avLst/>
          </a:prstGeom>
          <a:noFill/>
          <a:ln w="12700">
            <a:solidFill>
              <a:srgbClr val="000000"/>
            </a:solidFill>
            <a:round/>
            <a:headEnd/>
            <a:tailEnd/>
          </a:ln>
        </xdr:spPr>
      </xdr:sp>
      <xdr:sp macro="" textlink="">
        <xdr:nvSpPr>
          <xdr:cNvPr id="133" name="Text Box 138"/>
          <xdr:cNvSpPr txBox="1">
            <a:spLocks noChangeArrowheads="1"/>
          </xdr:cNvSpPr>
        </xdr:nvSpPr>
        <xdr:spPr bwMode="auto">
          <a:xfrm>
            <a:off x="44" y="21269"/>
            <a:ext cx="167" cy="42"/>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vi-VN" sz="975" b="0" i="0" u="none" strike="noStrike" baseline="0">
                <a:solidFill>
                  <a:srgbClr val="000000"/>
                </a:solidFill>
                <a:latin typeface="Times New Roman"/>
                <a:cs typeface="Times New Roman"/>
              </a:rPr>
              <a:t>Tỷ lệ vốn hoạt động ròng (%)</a:t>
            </a:r>
          </a:p>
        </xdr:txBody>
      </xdr:sp>
      <xdr:sp macro="" textlink="">
        <xdr:nvSpPr>
          <xdr:cNvPr id="134" name="Line 139"/>
          <xdr:cNvSpPr>
            <a:spLocks noChangeShapeType="1"/>
          </xdr:cNvSpPr>
        </xdr:nvSpPr>
        <xdr:spPr bwMode="auto">
          <a:xfrm>
            <a:off x="44" y="21311"/>
            <a:ext cx="167" cy="0"/>
          </a:xfrm>
          <a:prstGeom prst="line">
            <a:avLst/>
          </a:prstGeom>
          <a:noFill/>
          <a:ln w="12700">
            <a:solidFill>
              <a:srgbClr val="000000"/>
            </a:solidFill>
            <a:round/>
            <a:headEnd/>
            <a:tailEnd/>
          </a:ln>
        </xdr:spPr>
      </xdr:sp>
      <xdr:sp macro="" textlink="">
        <xdr:nvSpPr>
          <xdr:cNvPr id="135" name="Line 140"/>
          <xdr:cNvSpPr>
            <a:spLocks noChangeShapeType="1"/>
          </xdr:cNvSpPr>
        </xdr:nvSpPr>
        <xdr:spPr bwMode="auto">
          <a:xfrm>
            <a:off x="211" y="21269"/>
            <a:ext cx="0" cy="42"/>
          </a:xfrm>
          <a:prstGeom prst="line">
            <a:avLst/>
          </a:prstGeom>
          <a:noFill/>
          <a:ln w="12700">
            <a:solidFill>
              <a:srgbClr val="000000"/>
            </a:solidFill>
            <a:round/>
            <a:headEnd/>
            <a:tailEnd/>
          </a:ln>
        </xdr:spPr>
      </xdr:sp>
      <xdr:sp macro="" textlink="">
        <xdr:nvSpPr>
          <xdr:cNvPr id="136" name="Text Box 141"/>
          <xdr:cNvSpPr txBox="1">
            <a:spLocks noChangeArrowheads="1"/>
          </xdr:cNvSpPr>
        </xdr:nvSpPr>
        <xdr:spPr bwMode="auto">
          <a:xfrm>
            <a:off x="211" y="21269"/>
            <a:ext cx="23" cy="42"/>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a:t>
            </a:r>
          </a:p>
        </xdr:txBody>
      </xdr:sp>
      <xdr:sp macro="" textlink="">
        <xdr:nvSpPr>
          <xdr:cNvPr id="137" name="Line 142"/>
          <xdr:cNvSpPr>
            <a:spLocks noChangeShapeType="1"/>
          </xdr:cNvSpPr>
        </xdr:nvSpPr>
        <xdr:spPr bwMode="auto">
          <a:xfrm>
            <a:off x="211" y="21311"/>
            <a:ext cx="23" cy="0"/>
          </a:xfrm>
          <a:prstGeom prst="line">
            <a:avLst/>
          </a:prstGeom>
          <a:noFill/>
          <a:ln w="12700">
            <a:solidFill>
              <a:srgbClr val="000000"/>
            </a:solidFill>
            <a:round/>
            <a:headEnd/>
            <a:tailEnd/>
          </a:ln>
        </xdr:spPr>
      </xdr:sp>
      <xdr:sp macro="" textlink="">
        <xdr:nvSpPr>
          <xdr:cNvPr id="138" name="Line 143"/>
          <xdr:cNvSpPr>
            <a:spLocks noChangeShapeType="1"/>
          </xdr:cNvSpPr>
        </xdr:nvSpPr>
        <xdr:spPr bwMode="auto">
          <a:xfrm>
            <a:off x="234" y="21269"/>
            <a:ext cx="0" cy="42"/>
          </a:xfrm>
          <a:prstGeom prst="line">
            <a:avLst/>
          </a:prstGeom>
          <a:noFill/>
          <a:ln w="12700">
            <a:solidFill>
              <a:srgbClr val="000000"/>
            </a:solidFill>
            <a:round/>
            <a:headEnd/>
            <a:tailEnd/>
          </a:ln>
        </xdr:spPr>
      </xdr:sp>
      <xdr:sp macro="" textlink="">
        <xdr:nvSpPr>
          <xdr:cNvPr id="139" name="Text Box 144"/>
          <xdr:cNvSpPr txBox="1">
            <a:spLocks noChangeArrowheads="1"/>
          </xdr:cNvSpPr>
        </xdr:nvSpPr>
        <xdr:spPr bwMode="auto">
          <a:xfrm>
            <a:off x="234" y="21269"/>
            <a:ext cx="210" cy="21"/>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0" i="0" u="none" strike="noStrike" baseline="0">
                <a:solidFill>
                  <a:srgbClr val="000000"/>
                </a:solidFill>
                <a:latin typeface="Times New Roman"/>
                <a:cs typeface="Times New Roman"/>
              </a:rPr>
              <a:t>Vốn hoạt động ròng</a:t>
            </a:r>
          </a:p>
        </xdr:txBody>
      </xdr:sp>
      <xdr:sp macro="" textlink="">
        <xdr:nvSpPr>
          <xdr:cNvPr id="140" name="Line 145"/>
          <xdr:cNvSpPr>
            <a:spLocks noChangeShapeType="1"/>
          </xdr:cNvSpPr>
        </xdr:nvSpPr>
        <xdr:spPr bwMode="auto">
          <a:xfrm>
            <a:off x="234" y="21290"/>
            <a:ext cx="210" cy="0"/>
          </a:xfrm>
          <a:prstGeom prst="line">
            <a:avLst/>
          </a:prstGeom>
          <a:noFill/>
          <a:ln w="12700">
            <a:solidFill>
              <a:srgbClr val="000000"/>
            </a:solidFill>
            <a:round/>
            <a:headEnd/>
            <a:tailEnd/>
          </a:ln>
        </xdr:spPr>
      </xdr:sp>
      <xdr:sp macro="" textlink="">
        <xdr:nvSpPr>
          <xdr:cNvPr id="141" name="Line 146"/>
          <xdr:cNvSpPr>
            <a:spLocks noChangeShapeType="1"/>
          </xdr:cNvSpPr>
        </xdr:nvSpPr>
        <xdr:spPr bwMode="auto">
          <a:xfrm>
            <a:off x="444" y="21269"/>
            <a:ext cx="0" cy="21"/>
          </a:xfrm>
          <a:prstGeom prst="line">
            <a:avLst/>
          </a:prstGeom>
          <a:noFill/>
          <a:ln w="12700">
            <a:solidFill>
              <a:srgbClr val="000000"/>
            </a:solidFill>
            <a:round/>
            <a:headEnd/>
            <a:tailEnd/>
          </a:ln>
        </xdr:spPr>
      </xdr:sp>
      <xdr:sp macro="" textlink="">
        <xdr:nvSpPr>
          <xdr:cNvPr id="142" name="Text Box 147"/>
          <xdr:cNvSpPr txBox="1">
            <a:spLocks noChangeArrowheads="1"/>
          </xdr:cNvSpPr>
        </xdr:nvSpPr>
        <xdr:spPr bwMode="auto">
          <a:xfrm>
            <a:off x="444" y="21269"/>
            <a:ext cx="52" cy="42"/>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x</a:t>
            </a:r>
          </a:p>
        </xdr:txBody>
      </xdr:sp>
      <xdr:sp macro="" textlink="">
        <xdr:nvSpPr>
          <xdr:cNvPr id="143" name="Line 148"/>
          <xdr:cNvSpPr>
            <a:spLocks noChangeShapeType="1"/>
          </xdr:cNvSpPr>
        </xdr:nvSpPr>
        <xdr:spPr bwMode="auto">
          <a:xfrm>
            <a:off x="444" y="21311"/>
            <a:ext cx="52" cy="0"/>
          </a:xfrm>
          <a:prstGeom prst="line">
            <a:avLst/>
          </a:prstGeom>
          <a:noFill/>
          <a:ln w="12700">
            <a:solidFill>
              <a:srgbClr val="000000"/>
            </a:solidFill>
            <a:round/>
            <a:headEnd/>
            <a:tailEnd/>
          </a:ln>
        </xdr:spPr>
      </xdr:sp>
      <xdr:sp macro="" textlink="">
        <xdr:nvSpPr>
          <xdr:cNvPr id="144" name="Line 149"/>
          <xdr:cNvSpPr>
            <a:spLocks noChangeShapeType="1"/>
          </xdr:cNvSpPr>
        </xdr:nvSpPr>
        <xdr:spPr bwMode="auto">
          <a:xfrm>
            <a:off x="496" y="21269"/>
            <a:ext cx="0" cy="42"/>
          </a:xfrm>
          <a:prstGeom prst="line">
            <a:avLst/>
          </a:prstGeom>
          <a:noFill/>
          <a:ln w="12700">
            <a:solidFill>
              <a:srgbClr val="000000"/>
            </a:solidFill>
            <a:round/>
            <a:headEnd/>
            <a:tailEnd/>
          </a:ln>
        </xdr:spPr>
      </xdr:sp>
      <xdr:sp macro="" textlink="">
        <xdr:nvSpPr>
          <xdr:cNvPr id="145" name="Text Box 150"/>
          <xdr:cNvSpPr txBox="1">
            <a:spLocks noChangeArrowheads="1"/>
          </xdr:cNvSpPr>
        </xdr:nvSpPr>
        <xdr:spPr bwMode="auto">
          <a:xfrm>
            <a:off x="496" y="21269"/>
            <a:ext cx="141" cy="42"/>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100</a:t>
            </a:r>
          </a:p>
        </xdr:txBody>
      </xdr:sp>
      <xdr:sp macro="" textlink="">
        <xdr:nvSpPr>
          <xdr:cNvPr id="146" name="Line 151"/>
          <xdr:cNvSpPr>
            <a:spLocks noChangeShapeType="1"/>
          </xdr:cNvSpPr>
        </xdr:nvSpPr>
        <xdr:spPr bwMode="auto">
          <a:xfrm>
            <a:off x="496" y="21311"/>
            <a:ext cx="141" cy="0"/>
          </a:xfrm>
          <a:prstGeom prst="line">
            <a:avLst/>
          </a:prstGeom>
          <a:noFill/>
          <a:ln w="12700">
            <a:solidFill>
              <a:srgbClr val="000000"/>
            </a:solidFill>
            <a:round/>
            <a:headEnd/>
            <a:tailEnd/>
          </a:ln>
        </xdr:spPr>
      </xdr:sp>
      <xdr:sp macro="" textlink="">
        <xdr:nvSpPr>
          <xdr:cNvPr id="147" name="Line 152"/>
          <xdr:cNvSpPr>
            <a:spLocks noChangeShapeType="1"/>
          </xdr:cNvSpPr>
        </xdr:nvSpPr>
        <xdr:spPr bwMode="auto">
          <a:xfrm>
            <a:off x="637" y="21269"/>
            <a:ext cx="0" cy="42"/>
          </a:xfrm>
          <a:prstGeom prst="line">
            <a:avLst/>
          </a:prstGeom>
          <a:noFill/>
          <a:ln w="12700">
            <a:solidFill>
              <a:srgbClr val="000000"/>
            </a:solidFill>
            <a:round/>
            <a:headEnd/>
            <a:tailEnd/>
          </a:ln>
        </xdr:spPr>
      </xdr:sp>
      <xdr:sp macro="" textlink="">
        <xdr:nvSpPr>
          <xdr:cNvPr id="148" name="Text Box 153"/>
          <xdr:cNvSpPr txBox="1">
            <a:spLocks noChangeArrowheads="1"/>
          </xdr:cNvSpPr>
        </xdr:nvSpPr>
        <xdr:spPr bwMode="auto">
          <a:xfrm>
            <a:off x="234" y="21290"/>
            <a:ext cx="210" cy="21"/>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0" i="0" u="none" strike="noStrike" baseline="0">
                <a:solidFill>
                  <a:srgbClr val="000000"/>
                </a:solidFill>
                <a:latin typeface="Times New Roman"/>
                <a:cs typeface="Times New Roman"/>
              </a:rPr>
              <a:t>Tổng rủi ro</a:t>
            </a:r>
          </a:p>
        </xdr:txBody>
      </xdr:sp>
      <xdr:sp macro="" textlink="">
        <xdr:nvSpPr>
          <xdr:cNvPr id="149" name="Line 154"/>
          <xdr:cNvSpPr>
            <a:spLocks noChangeShapeType="1"/>
          </xdr:cNvSpPr>
        </xdr:nvSpPr>
        <xdr:spPr bwMode="auto">
          <a:xfrm>
            <a:off x="234" y="21311"/>
            <a:ext cx="210" cy="0"/>
          </a:xfrm>
          <a:prstGeom prst="line">
            <a:avLst/>
          </a:prstGeom>
          <a:noFill/>
          <a:ln w="12700">
            <a:solidFill>
              <a:srgbClr val="000000"/>
            </a:solidFill>
            <a:round/>
            <a:headEnd/>
            <a:tailEnd/>
          </a:ln>
        </xdr:spPr>
      </xdr:sp>
      <xdr:sp macro="" textlink="">
        <xdr:nvSpPr>
          <xdr:cNvPr id="150" name="Line 155"/>
          <xdr:cNvSpPr>
            <a:spLocks noChangeShapeType="1"/>
          </xdr:cNvSpPr>
        </xdr:nvSpPr>
        <xdr:spPr bwMode="auto">
          <a:xfrm>
            <a:off x="444" y="21290"/>
            <a:ext cx="0" cy="21"/>
          </a:xfrm>
          <a:prstGeom prst="line">
            <a:avLst/>
          </a:prstGeom>
          <a:noFill/>
          <a:ln w="12700">
            <a:solidFill>
              <a:srgbClr val="000000"/>
            </a:solidFill>
            <a:round/>
            <a:headEnd/>
            <a:tailEnd/>
          </a:ln>
        </xdr:spPr>
      </xdr:sp>
      <xdr:sp macro="" textlink="">
        <xdr:nvSpPr>
          <xdr:cNvPr id="151" name="Text Box 156"/>
          <xdr:cNvSpPr txBox="1">
            <a:spLocks noChangeArrowheads="1"/>
          </xdr:cNvSpPr>
        </xdr:nvSpPr>
        <xdr:spPr bwMode="auto">
          <a:xfrm>
            <a:off x="0" y="21332"/>
            <a:ext cx="661" cy="79"/>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Tỷ lệ này được tính toán cho 12 tháng tại ngày kết thúc Báo cáo tài chính bán niên hoặc Báo cáo tài chính năm của kỳ (kỳ tính giá trị tài sản ròng hoặc kỳ kế toán) để có khả năng so sánh giữa các kỳ và các CTCK.</a:t>
            </a:r>
          </a:p>
          <a:p>
            <a:pPr algn="l" rtl="0">
              <a:defRPr sz="1000"/>
            </a:pPr>
            <a:r>
              <a:rPr lang="vi-VN" sz="975" b="0" i="0" u="none" strike="noStrike" baseline="0">
                <a:solidFill>
                  <a:srgbClr val="000000"/>
                </a:solidFill>
                <a:latin typeface="Times New Roman"/>
                <a:cs typeface="Times New Roman"/>
              </a:rPr>
              <a:t>      Khi một CTCK mới thành lập có thời gian ít hơn 1 năm thì Tỷ lệ này cũng phải được tính theo một năm bởi các yếu tố phù hợp.</a:t>
            </a:r>
          </a:p>
          <a:p>
            <a:pPr algn="l" rtl="0">
              <a:defRPr sz="1000"/>
            </a:pPr>
            <a:r>
              <a:rPr lang="vi-VN" sz="975" b="0" i="0" u="none" strike="noStrike" baseline="0">
                <a:solidFill>
                  <a:srgbClr val="000000"/>
                </a:solidFill>
                <a:latin typeface="Times New Roman"/>
                <a:cs typeface="Times New Roman"/>
              </a:rPr>
              <a:t>      Tổng rủi ro gồm rủi ro thị trường, rủi ro tín dụng và rủi ro hoạt động</a:t>
            </a:r>
          </a:p>
        </xdr:txBody>
      </xdr:sp>
      <xdr:sp macro="" textlink="">
        <xdr:nvSpPr>
          <xdr:cNvPr id="152" name="Text Box 157"/>
          <xdr:cNvSpPr txBox="1">
            <a:spLocks noChangeArrowheads="1"/>
          </xdr:cNvSpPr>
        </xdr:nvSpPr>
        <xdr:spPr bwMode="auto">
          <a:xfrm>
            <a:off x="0" y="21411"/>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0" i="1" u="none" strike="noStrike" baseline="0">
                <a:solidFill>
                  <a:srgbClr val="000000"/>
                </a:solidFill>
                <a:latin typeface="Times New Roman"/>
                <a:cs typeface="Times New Roman"/>
              </a:rPr>
              <a:t>Chỉ số vốn khả dụng của NCR</a:t>
            </a:r>
          </a:p>
        </xdr:txBody>
      </xdr:sp>
      <xdr:sp macro="" textlink="">
        <xdr:nvSpPr>
          <xdr:cNvPr id="153" name="Text Box 158"/>
          <xdr:cNvSpPr txBox="1">
            <a:spLocks noChangeArrowheads="1"/>
          </xdr:cNvSpPr>
        </xdr:nvSpPr>
        <xdr:spPr bwMode="auto">
          <a:xfrm>
            <a:off x="0" y="21432"/>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Đây là 1 chỉ số đo lường tình hình tài chính của CTCK.</a:t>
            </a:r>
          </a:p>
        </xdr:txBody>
      </xdr:sp>
      <xdr:sp macro="" textlink="">
        <xdr:nvSpPr>
          <xdr:cNvPr id="154" name="Text Box 159"/>
          <xdr:cNvSpPr txBox="1">
            <a:spLocks noChangeArrowheads="1"/>
          </xdr:cNvSpPr>
        </xdr:nvSpPr>
        <xdr:spPr bwMode="auto">
          <a:xfrm>
            <a:off x="0" y="21453"/>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Sự khác biệt của NCR và RBC là hiệu số. 8% của NCR tương đương với 100% của RBC.</a:t>
            </a:r>
          </a:p>
        </xdr:txBody>
      </xdr:sp>
      <xdr:sp macro="" textlink="">
        <xdr:nvSpPr>
          <xdr:cNvPr id="155" name="Text Box 160"/>
          <xdr:cNvSpPr txBox="1">
            <a:spLocks noChangeArrowheads="1"/>
          </xdr:cNvSpPr>
        </xdr:nvSpPr>
        <xdr:spPr bwMode="auto">
          <a:xfrm>
            <a:off x="0" y="21474"/>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0" i="0" u="none" strike="noStrike" baseline="0">
                <a:solidFill>
                  <a:srgbClr val="000000"/>
                </a:solidFill>
                <a:latin typeface="Times New Roman"/>
                <a:cs typeface="Times New Roman"/>
              </a:rPr>
              <a:t>Tỷ lệ này càng cao thì tình hình của CTCK càng tốt.</a:t>
            </a:r>
          </a:p>
        </xdr:txBody>
      </xdr:sp>
      <xdr:sp macro="" textlink="">
        <xdr:nvSpPr>
          <xdr:cNvPr id="156" name="Text Box 161"/>
          <xdr:cNvSpPr txBox="1">
            <a:spLocks noChangeArrowheads="1"/>
          </xdr:cNvSpPr>
        </xdr:nvSpPr>
        <xdr:spPr bwMode="auto">
          <a:xfrm>
            <a:off x="0" y="21495"/>
            <a:ext cx="661" cy="79"/>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Tuy nhiên chỉ số này có 2 mặt, nếu chỉ số này quá thấp thì tình hình tài chính xấu và dễ bị phá sản. Nhưng chỉ số này quá cao thì CTCK này chỉ giữ tiền mà không đầu tư. NCR của MR là 400%. Theo yêu cầu của UBCKNN thì NCR của CTCK phải giữ ở mức độ tối thiểu 150%. Nếu CTCK thấp hơn mức chỉ số 150% thì UBCKNN có yêu cầu phải tăng cường chỉ số này và ở các CTCK mức độ tỷ lệ cần đạt được ở mức độ 250% (Ví dụ ở Hàn Quốc các Công ty chứng khoán ở mức độ trung bình 300%).</a:t>
            </a:r>
          </a:p>
        </xdr:txBody>
      </xdr:sp>
      <xdr:sp macro="" textlink="">
        <xdr:nvSpPr>
          <xdr:cNvPr id="157" name="Line 162"/>
          <xdr:cNvSpPr>
            <a:spLocks noChangeShapeType="1"/>
          </xdr:cNvSpPr>
        </xdr:nvSpPr>
        <xdr:spPr bwMode="auto">
          <a:xfrm>
            <a:off x="43" y="21584"/>
            <a:ext cx="1" cy="0"/>
          </a:xfrm>
          <a:prstGeom prst="line">
            <a:avLst/>
          </a:prstGeom>
          <a:noFill/>
          <a:ln w="12700">
            <a:solidFill>
              <a:srgbClr val="000000"/>
            </a:solidFill>
            <a:round/>
            <a:headEnd/>
            <a:tailEnd/>
          </a:ln>
        </xdr:spPr>
      </xdr:sp>
      <xdr:sp macro="" textlink="">
        <xdr:nvSpPr>
          <xdr:cNvPr id="158" name="Line 163"/>
          <xdr:cNvSpPr>
            <a:spLocks noChangeShapeType="1"/>
          </xdr:cNvSpPr>
        </xdr:nvSpPr>
        <xdr:spPr bwMode="auto">
          <a:xfrm>
            <a:off x="44" y="21584"/>
            <a:ext cx="84" cy="0"/>
          </a:xfrm>
          <a:prstGeom prst="line">
            <a:avLst/>
          </a:prstGeom>
          <a:noFill/>
          <a:ln w="12700">
            <a:solidFill>
              <a:srgbClr val="000000"/>
            </a:solidFill>
            <a:round/>
            <a:headEnd/>
            <a:tailEnd/>
          </a:ln>
        </xdr:spPr>
      </xdr:sp>
      <xdr:sp macro="" textlink="">
        <xdr:nvSpPr>
          <xdr:cNvPr id="159" name="Line 164"/>
          <xdr:cNvSpPr>
            <a:spLocks noChangeShapeType="1"/>
          </xdr:cNvSpPr>
        </xdr:nvSpPr>
        <xdr:spPr bwMode="auto">
          <a:xfrm>
            <a:off x="128" y="21584"/>
            <a:ext cx="31" cy="0"/>
          </a:xfrm>
          <a:prstGeom prst="line">
            <a:avLst/>
          </a:prstGeom>
          <a:noFill/>
          <a:ln w="12700">
            <a:solidFill>
              <a:srgbClr val="000000"/>
            </a:solidFill>
            <a:round/>
            <a:headEnd/>
            <a:tailEnd/>
          </a:ln>
        </xdr:spPr>
      </xdr:sp>
      <xdr:sp macro="" textlink="">
        <xdr:nvSpPr>
          <xdr:cNvPr id="160" name="Line 165"/>
          <xdr:cNvSpPr>
            <a:spLocks noChangeShapeType="1"/>
          </xdr:cNvSpPr>
        </xdr:nvSpPr>
        <xdr:spPr bwMode="auto">
          <a:xfrm>
            <a:off x="159" y="21584"/>
            <a:ext cx="52" cy="0"/>
          </a:xfrm>
          <a:prstGeom prst="line">
            <a:avLst/>
          </a:prstGeom>
          <a:noFill/>
          <a:ln w="12700">
            <a:solidFill>
              <a:srgbClr val="000000"/>
            </a:solidFill>
            <a:round/>
            <a:headEnd/>
            <a:tailEnd/>
          </a:ln>
        </xdr:spPr>
      </xdr:sp>
      <xdr:sp macro="" textlink="">
        <xdr:nvSpPr>
          <xdr:cNvPr id="161" name="Line 166"/>
          <xdr:cNvSpPr>
            <a:spLocks noChangeShapeType="1"/>
          </xdr:cNvSpPr>
        </xdr:nvSpPr>
        <xdr:spPr bwMode="auto">
          <a:xfrm>
            <a:off x="211" y="21584"/>
            <a:ext cx="23" cy="0"/>
          </a:xfrm>
          <a:prstGeom prst="line">
            <a:avLst/>
          </a:prstGeom>
          <a:noFill/>
          <a:ln w="12700">
            <a:solidFill>
              <a:srgbClr val="000000"/>
            </a:solidFill>
            <a:round/>
            <a:headEnd/>
            <a:tailEnd/>
          </a:ln>
        </xdr:spPr>
      </xdr:sp>
      <xdr:sp macro="" textlink="">
        <xdr:nvSpPr>
          <xdr:cNvPr id="162" name="Line 167"/>
          <xdr:cNvSpPr>
            <a:spLocks noChangeShapeType="1"/>
          </xdr:cNvSpPr>
        </xdr:nvSpPr>
        <xdr:spPr bwMode="auto">
          <a:xfrm>
            <a:off x="234" y="21584"/>
            <a:ext cx="85" cy="0"/>
          </a:xfrm>
          <a:prstGeom prst="line">
            <a:avLst/>
          </a:prstGeom>
          <a:noFill/>
          <a:ln w="12700">
            <a:solidFill>
              <a:srgbClr val="000000"/>
            </a:solidFill>
            <a:round/>
            <a:headEnd/>
            <a:tailEnd/>
          </a:ln>
        </xdr:spPr>
      </xdr:sp>
      <xdr:sp macro="" textlink="">
        <xdr:nvSpPr>
          <xdr:cNvPr id="163" name="Line 168"/>
          <xdr:cNvSpPr>
            <a:spLocks noChangeShapeType="1"/>
          </xdr:cNvSpPr>
        </xdr:nvSpPr>
        <xdr:spPr bwMode="auto">
          <a:xfrm>
            <a:off x="319" y="21584"/>
            <a:ext cx="22" cy="0"/>
          </a:xfrm>
          <a:prstGeom prst="line">
            <a:avLst/>
          </a:prstGeom>
          <a:noFill/>
          <a:ln w="12700">
            <a:solidFill>
              <a:srgbClr val="000000"/>
            </a:solidFill>
            <a:round/>
            <a:headEnd/>
            <a:tailEnd/>
          </a:ln>
        </xdr:spPr>
      </xdr:sp>
      <xdr:sp macro="" textlink="">
        <xdr:nvSpPr>
          <xdr:cNvPr id="164" name="Line 169"/>
          <xdr:cNvSpPr>
            <a:spLocks noChangeShapeType="1"/>
          </xdr:cNvSpPr>
        </xdr:nvSpPr>
        <xdr:spPr bwMode="auto">
          <a:xfrm>
            <a:off x="341" y="21584"/>
            <a:ext cx="103" cy="0"/>
          </a:xfrm>
          <a:prstGeom prst="line">
            <a:avLst/>
          </a:prstGeom>
          <a:noFill/>
          <a:ln w="12700">
            <a:solidFill>
              <a:srgbClr val="000000"/>
            </a:solidFill>
            <a:round/>
            <a:headEnd/>
            <a:tailEnd/>
          </a:ln>
        </xdr:spPr>
      </xdr:sp>
      <xdr:sp macro="" textlink="">
        <xdr:nvSpPr>
          <xdr:cNvPr id="165" name="Line 170"/>
          <xdr:cNvSpPr>
            <a:spLocks noChangeShapeType="1"/>
          </xdr:cNvSpPr>
        </xdr:nvSpPr>
        <xdr:spPr bwMode="auto">
          <a:xfrm>
            <a:off x="444" y="21584"/>
            <a:ext cx="52" cy="0"/>
          </a:xfrm>
          <a:prstGeom prst="line">
            <a:avLst/>
          </a:prstGeom>
          <a:noFill/>
          <a:ln w="12700">
            <a:solidFill>
              <a:srgbClr val="000000"/>
            </a:solidFill>
            <a:round/>
            <a:headEnd/>
            <a:tailEnd/>
          </a:ln>
        </xdr:spPr>
      </xdr:sp>
      <xdr:sp macro="" textlink="">
        <xdr:nvSpPr>
          <xdr:cNvPr id="166" name="Line 171"/>
          <xdr:cNvSpPr>
            <a:spLocks noChangeShapeType="1"/>
          </xdr:cNvSpPr>
        </xdr:nvSpPr>
        <xdr:spPr bwMode="auto">
          <a:xfrm>
            <a:off x="496" y="21584"/>
            <a:ext cx="141" cy="0"/>
          </a:xfrm>
          <a:prstGeom prst="line">
            <a:avLst/>
          </a:prstGeom>
          <a:noFill/>
          <a:ln w="12700">
            <a:solidFill>
              <a:srgbClr val="000000"/>
            </a:solidFill>
            <a:round/>
            <a:headEnd/>
            <a:tailEnd/>
          </a:ln>
        </xdr:spPr>
      </xdr:sp>
      <xdr:sp macro="" textlink="">
        <xdr:nvSpPr>
          <xdr:cNvPr id="167" name="Line 172"/>
          <xdr:cNvSpPr>
            <a:spLocks noChangeShapeType="1"/>
          </xdr:cNvSpPr>
        </xdr:nvSpPr>
        <xdr:spPr bwMode="auto">
          <a:xfrm>
            <a:off x="44" y="21584"/>
            <a:ext cx="0" cy="40"/>
          </a:xfrm>
          <a:prstGeom prst="line">
            <a:avLst/>
          </a:prstGeom>
          <a:noFill/>
          <a:ln w="12700">
            <a:solidFill>
              <a:srgbClr val="000000"/>
            </a:solidFill>
            <a:round/>
            <a:headEnd/>
            <a:tailEnd/>
          </a:ln>
        </xdr:spPr>
      </xdr:sp>
      <xdr:sp macro="" textlink="">
        <xdr:nvSpPr>
          <xdr:cNvPr id="168" name="Text Box 173"/>
          <xdr:cNvSpPr txBox="1">
            <a:spLocks noChangeArrowheads="1"/>
          </xdr:cNvSpPr>
        </xdr:nvSpPr>
        <xdr:spPr bwMode="auto">
          <a:xfrm>
            <a:off x="44" y="21584"/>
            <a:ext cx="84" cy="4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Vốn khả dụng</a:t>
            </a:r>
          </a:p>
        </xdr:txBody>
      </xdr:sp>
      <xdr:sp macro="" textlink="">
        <xdr:nvSpPr>
          <xdr:cNvPr id="169" name="Line 174"/>
          <xdr:cNvSpPr>
            <a:spLocks noChangeShapeType="1"/>
          </xdr:cNvSpPr>
        </xdr:nvSpPr>
        <xdr:spPr bwMode="auto">
          <a:xfrm>
            <a:off x="44" y="21624"/>
            <a:ext cx="84" cy="0"/>
          </a:xfrm>
          <a:prstGeom prst="line">
            <a:avLst/>
          </a:prstGeom>
          <a:noFill/>
          <a:ln w="12700">
            <a:solidFill>
              <a:srgbClr val="000000"/>
            </a:solidFill>
            <a:round/>
            <a:headEnd/>
            <a:tailEnd/>
          </a:ln>
        </xdr:spPr>
      </xdr:sp>
      <xdr:sp macro="" textlink="">
        <xdr:nvSpPr>
          <xdr:cNvPr id="170" name="Line 175"/>
          <xdr:cNvSpPr>
            <a:spLocks noChangeShapeType="1"/>
          </xdr:cNvSpPr>
        </xdr:nvSpPr>
        <xdr:spPr bwMode="auto">
          <a:xfrm>
            <a:off x="128" y="21584"/>
            <a:ext cx="0" cy="40"/>
          </a:xfrm>
          <a:prstGeom prst="line">
            <a:avLst/>
          </a:prstGeom>
          <a:noFill/>
          <a:ln w="12700">
            <a:solidFill>
              <a:srgbClr val="000000"/>
            </a:solidFill>
            <a:round/>
            <a:headEnd/>
            <a:tailEnd/>
          </a:ln>
        </xdr:spPr>
      </xdr:sp>
      <xdr:sp macro="" textlink="">
        <xdr:nvSpPr>
          <xdr:cNvPr id="171" name="Text Box 176"/>
          <xdr:cNvSpPr txBox="1">
            <a:spLocks noChangeArrowheads="1"/>
          </xdr:cNvSpPr>
        </xdr:nvSpPr>
        <xdr:spPr bwMode="auto">
          <a:xfrm>
            <a:off x="128" y="21584"/>
            <a:ext cx="31" cy="4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a:t>
            </a:r>
          </a:p>
        </xdr:txBody>
      </xdr:sp>
      <xdr:sp macro="" textlink="">
        <xdr:nvSpPr>
          <xdr:cNvPr id="172" name="Line 177"/>
          <xdr:cNvSpPr>
            <a:spLocks noChangeShapeType="1"/>
          </xdr:cNvSpPr>
        </xdr:nvSpPr>
        <xdr:spPr bwMode="auto">
          <a:xfrm>
            <a:off x="128" y="21624"/>
            <a:ext cx="31" cy="0"/>
          </a:xfrm>
          <a:prstGeom prst="line">
            <a:avLst/>
          </a:prstGeom>
          <a:noFill/>
          <a:ln w="12700">
            <a:solidFill>
              <a:srgbClr val="000000"/>
            </a:solidFill>
            <a:round/>
            <a:headEnd/>
            <a:tailEnd/>
          </a:ln>
        </xdr:spPr>
      </xdr:sp>
      <xdr:sp macro="" textlink="">
        <xdr:nvSpPr>
          <xdr:cNvPr id="173" name="Line 178"/>
          <xdr:cNvSpPr>
            <a:spLocks noChangeShapeType="1"/>
          </xdr:cNvSpPr>
        </xdr:nvSpPr>
        <xdr:spPr bwMode="auto">
          <a:xfrm>
            <a:off x="159" y="21584"/>
            <a:ext cx="0" cy="40"/>
          </a:xfrm>
          <a:prstGeom prst="line">
            <a:avLst/>
          </a:prstGeom>
          <a:noFill/>
          <a:ln w="12700">
            <a:solidFill>
              <a:srgbClr val="000000"/>
            </a:solidFill>
            <a:round/>
            <a:headEnd/>
            <a:tailEnd/>
          </a:ln>
        </xdr:spPr>
      </xdr:sp>
      <xdr:sp macro="" textlink="">
        <xdr:nvSpPr>
          <xdr:cNvPr id="174" name="Text Box 179"/>
          <xdr:cNvSpPr txBox="1">
            <a:spLocks noChangeArrowheads="1"/>
          </xdr:cNvSpPr>
        </xdr:nvSpPr>
        <xdr:spPr bwMode="auto">
          <a:xfrm>
            <a:off x="159" y="21584"/>
            <a:ext cx="52" cy="4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Tài sản</a:t>
            </a:r>
          </a:p>
        </xdr:txBody>
      </xdr:sp>
      <xdr:sp macro="" textlink="">
        <xdr:nvSpPr>
          <xdr:cNvPr id="175" name="Line 180"/>
          <xdr:cNvSpPr>
            <a:spLocks noChangeShapeType="1"/>
          </xdr:cNvSpPr>
        </xdr:nvSpPr>
        <xdr:spPr bwMode="auto">
          <a:xfrm>
            <a:off x="159" y="21624"/>
            <a:ext cx="52" cy="0"/>
          </a:xfrm>
          <a:prstGeom prst="line">
            <a:avLst/>
          </a:prstGeom>
          <a:noFill/>
          <a:ln w="12700">
            <a:solidFill>
              <a:srgbClr val="000000"/>
            </a:solidFill>
            <a:round/>
            <a:headEnd/>
            <a:tailEnd/>
          </a:ln>
        </xdr:spPr>
      </xdr:sp>
      <xdr:sp macro="" textlink="">
        <xdr:nvSpPr>
          <xdr:cNvPr id="176" name="Line 181"/>
          <xdr:cNvSpPr>
            <a:spLocks noChangeShapeType="1"/>
          </xdr:cNvSpPr>
        </xdr:nvSpPr>
        <xdr:spPr bwMode="auto">
          <a:xfrm>
            <a:off x="211" y="21584"/>
            <a:ext cx="0" cy="40"/>
          </a:xfrm>
          <a:prstGeom prst="line">
            <a:avLst/>
          </a:prstGeom>
          <a:noFill/>
          <a:ln w="12700">
            <a:solidFill>
              <a:srgbClr val="000000"/>
            </a:solidFill>
            <a:round/>
            <a:headEnd/>
            <a:tailEnd/>
          </a:ln>
        </xdr:spPr>
      </xdr:sp>
      <xdr:sp macro="" textlink="">
        <xdr:nvSpPr>
          <xdr:cNvPr id="177" name="Text Box 182"/>
          <xdr:cNvSpPr txBox="1">
            <a:spLocks noChangeArrowheads="1"/>
          </xdr:cNvSpPr>
        </xdr:nvSpPr>
        <xdr:spPr bwMode="auto">
          <a:xfrm>
            <a:off x="211" y="21584"/>
            <a:ext cx="23" cy="4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a:t>
            </a:r>
          </a:p>
        </xdr:txBody>
      </xdr:sp>
      <xdr:sp macro="" textlink="">
        <xdr:nvSpPr>
          <xdr:cNvPr id="178" name="Line 183"/>
          <xdr:cNvSpPr>
            <a:spLocks noChangeShapeType="1"/>
          </xdr:cNvSpPr>
        </xdr:nvSpPr>
        <xdr:spPr bwMode="auto">
          <a:xfrm>
            <a:off x="211" y="21624"/>
            <a:ext cx="23" cy="0"/>
          </a:xfrm>
          <a:prstGeom prst="line">
            <a:avLst/>
          </a:prstGeom>
          <a:noFill/>
          <a:ln w="12700">
            <a:solidFill>
              <a:srgbClr val="000000"/>
            </a:solidFill>
            <a:round/>
            <a:headEnd/>
            <a:tailEnd/>
          </a:ln>
        </xdr:spPr>
      </xdr:sp>
      <xdr:sp macro="" textlink="">
        <xdr:nvSpPr>
          <xdr:cNvPr id="179" name="Line 184"/>
          <xdr:cNvSpPr>
            <a:spLocks noChangeShapeType="1"/>
          </xdr:cNvSpPr>
        </xdr:nvSpPr>
        <xdr:spPr bwMode="auto">
          <a:xfrm>
            <a:off x="234" y="21584"/>
            <a:ext cx="0" cy="40"/>
          </a:xfrm>
          <a:prstGeom prst="line">
            <a:avLst/>
          </a:prstGeom>
          <a:noFill/>
          <a:ln w="12700">
            <a:solidFill>
              <a:srgbClr val="000000"/>
            </a:solidFill>
            <a:round/>
            <a:headEnd/>
            <a:tailEnd/>
          </a:ln>
        </xdr:spPr>
      </xdr:sp>
      <xdr:sp macro="" textlink="">
        <xdr:nvSpPr>
          <xdr:cNvPr id="180" name="Text Box 185"/>
          <xdr:cNvSpPr txBox="1">
            <a:spLocks noChangeArrowheads="1"/>
          </xdr:cNvSpPr>
        </xdr:nvSpPr>
        <xdr:spPr bwMode="auto">
          <a:xfrm>
            <a:off x="234" y="21584"/>
            <a:ext cx="85" cy="4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Nợ phải trả</a:t>
            </a:r>
          </a:p>
        </xdr:txBody>
      </xdr:sp>
      <xdr:sp macro="" textlink="">
        <xdr:nvSpPr>
          <xdr:cNvPr id="181" name="Line 186"/>
          <xdr:cNvSpPr>
            <a:spLocks noChangeShapeType="1"/>
          </xdr:cNvSpPr>
        </xdr:nvSpPr>
        <xdr:spPr bwMode="auto">
          <a:xfrm>
            <a:off x="234" y="21624"/>
            <a:ext cx="85" cy="0"/>
          </a:xfrm>
          <a:prstGeom prst="line">
            <a:avLst/>
          </a:prstGeom>
          <a:noFill/>
          <a:ln w="12700">
            <a:solidFill>
              <a:srgbClr val="000000"/>
            </a:solidFill>
            <a:round/>
            <a:headEnd/>
            <a:tailEnd/>
          </a:ln>
        </xdr:spPr>
      </xdr:sp>
      <xdr:sp macro="" textlink="">
        <xdr:nvSpPr>
          <xdr:cNvPr id="182" name="Line 187"/>
          <xdr:cNvSpPr>
            <a:spLocks noChangeShapeType="1"/>
          </xdr:cNvSpPr>
        </xdr:nvSpPr>
        <xdr:spPr bwMode="auto">
          <a:xfrm>
            <a:off x="319" y="21584"/>
            <a:ext cx="0" cy="40"/>
          </a:xfrm>
          <a:prstGeom prst="line">
            <a:avLst/>
          </a:prstGeom>
          <a:noFill/>
          <a:ln w="12700">
            <a:solidFill>
              <a:srgbClr val="000000"/>
            </a:solidFill>
            <a:round/>
            <a:headEnd/>
            <a:tailEnd/>
          </a:ln>
        </xdr:spPr>
      </xdr:sp>
      <xdr:sp macro="" textlink="">
        <xdr:nvSpPr>
          <xdr:cNvPr id="183" name="Text Box 188"/>
          <xdr:cNvSpPr txBox="1">
            <a:spLocks noChangeArrowheads="1"/>
          </xdr:cNvSpPr>
        </xdr:nvSpPr>
        <xdr:spPr bwMode="auto">
          <a:xfrm>
            <a:off x="319" y="21584"/>
            <a:ext cx="22" cy="4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a:t>
            </a:r>
          </a:p>
        </xdr:txBody>
      </xdr:sp>
      <xdr:sp macro="" textlink="">
        <xdr:nvSpPr>
          <xdr:cNvPr id="184" name="Line 189"/>
          <xdr:cNvSpPr>
            <a:spLocks noChangeShapeType="1"/>
          </xdr:cNvSpPr>
        </xdr:nvSpPr>
        <xdr:spPr bwMode="auto">
          <a:xfrm>
            <a:off x="319" y="21624"/>
            <a:ext cx="22" cy="0"/>
          </a:xfrm>
          <a:prstGeom prst="line">
            <a:avLst/>
          </a:prstGeom>
          <a:noFill/>
          <a:ln w="12700">
            <a:solidFill>
              <a:srgbClr val="000000"/>
            </a:solidFill>
            <a:round/>
            <a:headEnd/>
            <a:tailEnd/>
          </a:ln>
        </xdr:spPr>
      </xdr:sp>
      <xdr:sp macro="" textlink="">
        <xdr:nvSpPr>
          <xdr:cNvPr id="185" name="Line 190"/>
          <xdr:cNvSpPr>
            <a:spLocks noChangeShapeType="1"/>
          </xdr:cNvSpPr>
        </xdr:nvSpPr>
        <xdr:spPr bwMode="auto">
          <a:xfrm>
            <a:off x="341" y="21584"/>
            <a:ext cx="0" cy="40"/>
          </a:xfrm>
          <a:prstGeom prst="line">
            <a:avLst/>
          </a:prstGeom>
          <a:noFill/>
          <a:ln w="12700">
            <a:solidFill>
              <a:srgbClr val="000000"/>
            </a:solidFill>
            <a:round/>
            <a:headEnd/>
            <a:tailEnd/>
          </a:ln>
        </xdr:spPr>
      </xdr:sp>
      <xdr:sp macro="" textlink="">
        <xdr:nvSpPr>
          <xdr:cNvPr id="186" name="Text Box 191"/>
          <xdr:cNvSpPr txBox="1">
            <a:spLocks noChangeArrowheads="1"/>
          </xdr:cNvSpPr>
        </xdr:nvSpPr>
        <xdr:spPr bwMode="auto">
          <a:xfrm>
            <a:off x="341" y="21584"/>
            <a:ext cx="103" cy="4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Giảm trừ vốn</a:t>
            </a:r>
          </a:p>
          <a:p>
            <a:pPr algn="ctr" rtl="0">
              <a:defRPr sz="1000"/>
            </a:pPr>
            <a:r>
              <a:rPr lang="en-US" sz="975" b="0" i="0" u="none" strike="noStrike" baseline="0">
                <a:solidFill>
                  <a:srgbClr val="000000"/>
                </a:solidFill>
                <a:latin typeface="Times New Roman"/>
                <a:cs typeface="Times New Roman"/>
              </a:rPr>
              <a:t>Chủ sở hữu</a:t>
            </a:r>
          </a:p>
        </xdr:txBody>
      </xdr:sp>
      <xdr:sp macro="" textlink="">
        <xdr:nvSpPr>
          <xdr:cNvPr id="187" name="Line 192"/>
          <xdr:cNvSpPr>
            <a:spLocks noChangeShapeType="1"/>
          </xdr:cNvSpPr>
        </xdr:nvSpPr>
        <xdr:spPr bwMode="auto">
          <a:xfrm>
            <a:off x="341" y="21624"/>
            <a:ext cx="103" cy="0"/>
          </a:xfrm>
          <a:prstGeom prst="line">
            <a:avLst/>
          </a:prstGeom>
          <a:noFill/>
          <a:ln w="12700">
            <a:solidFill>
              <a:srgbClr val="000000"/>
            </a:solidFill>
            <a:round/>
            <a:headEnd/>
            <a:tailEnd/>
          </a:ln>
        </xdr:spPr>
      </xdr:sp>
      <xdr:sp macro="" textlink="">
        <xdr:nvSpPr>
          <xdr:cNvPr id="188" name="Line 193"/>
          <xdr:cNvSpPr>
            <a:spLocks noChangeShapeType="1"/>
          </xdr:cNvSpPr>
        </xdr:nvSpPr>
        <xdr:spPr bwMode="auto">
          <a:xfrm>
            <a:off x="444" y="21584"/>
            <a:ext cx="0" cy="40"/>
          </a:xfrm>
          <a:prstGeom prst="line">
            <a:avLst/>
          </a:prstGeom>
          <a:noFill/>
          <a:ln w="12700">
            <a:solidFill>
              <a:srgbClr val="000000"/>
            </a:solidFill>
            <a:round/>
            <a:headEnd/>
            <a:tailEnd/>
          </a:ln>
        </xdr:spPr>
      </xdr:sp>
      <xdr:sp macro="" textlink="">
        <xdr:nvSpPr>
          <xdr:cNvPr id="189" name="Text Box 194"/>
          <xdr:cNvSpPr txBox="1">
            <a:spLocks noChangeArrowheads="1"/>
          </xdr:cNvSpPr>
        </xdr:nvSpPr>
        <xdr:spPr bwMode="auto">
          <a:xfrm>
            <a:off x="444" y="21584"/>
            <a:ext cx="52" cy="4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a:t>
            </a:r>
          </a:p>
        </xdr:txBody>
      </xdr:sp>
      <xdr:sp macro="" textlink="">
        <xdr:nvSpPr>
          <xdr:cNvPr id="190" name="Line 195"/>
          <xdr:cNvSpPr>
            <a:spLocks noChangeShapeType="1"/>
          </xdr:cNvSpPr>
        </xdr:nvSpPr>
        <xdr:spPr bwMode="auto">
          <a:xfrm>
            <a:off x="444" y="21624"/>
            <a:ext cx="52" cy="0"/>
          </a:xfrm>
          <a:prstGeom prst="line">
            <a:avLst/>
          </a:prstGeom>
          <a:noFill/>
          <a:ln w="12700">
            <a:solidFill>
              <a:srgbClr val="000000"/>
            </a:solidFill>
            <a:round/>
            <a:headEnd/>
            <a:tailEnd/>
          </a:ln>
        </xdr:spPr>
      </xdr:sp>
      <xdr:sp macro="" textlink="">
        <xdr:nvSpPr>
          <xdr:cNvPr id="191" name="Line 196"/>
          <xdr:cNvSpPr>
            <a:spLocks noChangeShapeType="1"/>
          </xdr:cNvSpPr>
        </xdr:nvSpPr>
        <xdr:spPr bwMode="auto">
          <a:xfrm>
            <a:off x="496" y="21584"/>
            <a:ext cx="0" cy="40"/>
          </a:xfrm>
          <a:prstGeom prst="line">
            <a:avLst/>
          </a:prstGeom>
          <a:noFill/>
          <a:ln w="12700">
            <a:solidFill>
              <a:srgbClr val="000000"/>
            </a:solidFill>
            <a:round/>
            <a:headEnd/>
            <a:tailEnd/>
          </a:ln>
        </xdr:spPr>
      </xdr:sp>
      <xdr:sp macro="" textlink="">
        <xdr:nvSpPr>
          <xdr:cNvPr id="192" name="Text Box 197"/>
          <xdr:cNvSpPr txBox="1">
            <a:spLocks noChangeArrowheads="1"/>
          </xdr:cNvSpPr>
        </xdr:nvSpPr>
        <xdr:spPr bwMode="auto">
          <a:xfrm>
            <a:off x="496" y="21584"/>
            <a:ext cx="141" cy="4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vi-VN" sz="975" b="0" i="0" u="none" strike="noStrike" baseline="0">
                <a:solidFill>
                  <a:srgbClr val="000000"/>
                </a:solidFill>
                <a:latin typeface="Times New Roman"/>
                <a:cs typeface="Times New Roman"/>
              </a:rPr>
              <a:t>Tăng vốn</a:t>
            </a:r>
          </a:p>
          <a:p>
            <a:pPr algn="ctr" rtl="0">
              <a:defRPr sz="1000"/>
            </a:pPr>
            <a:r>
              <a:rPr lang="vi-VN" sz="975" b="0" i="0" u="none" strike="noStrike" baseline="0">
                <a:solidFill>
                  <a:srgbClr val="000000"/>
                </a:solidFill>
                <a:latin typeface="Times New Roman"/>
                <a:cs typeface="Times New Roman"/>
              </a:rPr>
              <a:t>Chủ sở hữu</a:t>
            </a:r>
          </a:p>
        </xdr:txBody>
      </xdr:sp>
      <xdr:sp macro="" textlink="">
        <xdr:nvSpPr>
          <xdr:cNvPr id="193" name="Line 198"/>
          <xdr:cNvSpPr>
            <a:spLocks noChangeShapeType="1"/>
          </xdr:cNvSpPr>
        </xdr:nvSpPr>
        <xdr:spPr bwMode="auto">
          <a:xfrm>
            <a:off x="496" y="21624"/>
            <a:ext cx="141" cy="0"/>
          </a:xfrm>
          <a:prstGeom prst="line">
            <a:avLst/>
          </a:prstGeom>
          <a:noFill/>
          <a:ln w="12700">
            <a:solidFill>
              <a:srgbClr val="000000"/>
            </a:solidFill>
            <a:round/>
            <a:headEnd/>
            <a:tailEnd/>
          </a:ln>
        </xdr:spPr>
      </xdr:sp>
      <xdr:sp macro="" textlink="">
        <xdr:nvSpPr>
          <xdr:cNvPr id="194" name="Line 199"/>
          <xdr:cNvSpPr>
            <a:spLocks noChangeShapeType="1"/>
          </xdr:cNvSpPr>
        </xdr:nvSpPr>
        <xdr:spPr bwMode="auto">
          <a:xfrm>
            <a:off x="637" y="21584"/>
            <a:ext cx="0" cy="40"/>
          </a:xfrm>
          <a:prstGeom prst="line">
            <a:avLst/>
          </a:prstGeom>
          <a:noFill/>
          <a:ln w="12700">
            <a:solidFill>
              <a:srgbClr val="000000"/>
            </a:solidFill>
            <a:round/>
            <a:headEnd/>
            <a:tailEnd/>
          </a:ln>
        </xdr:spPr>
      </xdr:sp>
      <xdr:sp macro="" textlink="">
        <xdr:nvSpPr>
          <xdr:cNvPr id="195" name="Line 200"/>
          <xdr:cNvSpPr>
            <a:spLocks noChangeShapeType="1"/>
          </xdr:cNvSpPr>
        </xdr:nvSpPr>
        <xdr:spPr bwMode="auto">
          <a:xfrm>
            <a:off x="44" y="21645"/>
            <a:ext cx="84" cy="0"/>
          </a:xfrm>
          <a:prstGeom prst="line">
            <a:avLst/>
          </a:prstGeom>
          <a:noFill/>
          <a:ln w="12700">
            <a:solidFill>
              <a:srgbClr val="000000"/>
            </a:solidFill>
            <a:round/>
            <a:headEnd/>
            <a:tailEnd/>
          </a:ln>
        </xdr:spPr>
      </xdr:sp>
      <xdr:sp macro="" textlink="">
        <xdr:nvSpPr>
          <xdr:cNvPr id="196" name="Line 201"/>
          <xdr:cNvSpPr>
            <a:spLocks noChangeShapeType="1"/>
          </xdr:cNvSpPr>
        </xdr:nvSpPr>
        <xdr:spPr bwMode="auto">
          <a:xfrm>
            <a:off x="128" y="21645"/>
            <a:ext cx="31" cy="0"/>
          </a:xfrm>
          <a:prstGeom prst="line">
            <a:avLst/>
          </a:prstGeom>
          <a:noFill/>
          <a:ln w="12700">
            <a:solidFill>
              <a:srgbClr val="000000"/>
            </a:solidFill>
            <a:round/>
            <a:headEnd/>
            <a:tailEnd/>
          </a:ln>
        </xdr:spPr>
      </xdr:sp>
      <xdr:sp macro="" textlink="">
        <xdr:nvSpPr>
          <xdr:cNvPr id="197" name="Line 202"/>
          <xdr:cNvSpPr>
            <a:spLocks noChangeShapeType="1"/>
          </xdr:cNvSpPr>
        </xdr:nvSpPr>
        <xdr:spPr bwMode="auto">
          <a:xfrm>
            <a:off x="159" y="21645"/>
            <a:ext cx="52" cy="0"/>
          </a:xfrm>
          <a:prstGeom prst="line">
            <a:avLst/>
          </a:prstGeom>
          <a:noFill/>
          <a:ln w="12700">
            <a:solidFill>
              <a:srgbClr val="000000"/>
            </a:solidFill>
            <a:round/>
            <a:headEnd/>
            <a:tailEnd/>
          </a:ln>
        </xdr:spPr>
      </xdr:sp>
      <xdr:sp macro="" textlink="">
        <xdr:nvSpPr>
          <xdr:cNvPr id="198" name="Line 203"/>
          <xdr:cNvSpPr>
            <a:spLocks noChangeShapeType="1"/>
          </xdr:cNvSpPr>
        </xdr:nvSpPr>
        <xdr:spPr bwMode="auto">
          <a:xfrm>
            <a:off x="211" y="21645"/>
            <a:ext cx="23" cy="0"/>
          </a:xfrm>
          <a:prstGeom prst="line">
            <a:avLst/>
          </a:prstGeom>
          <a:noFill/>
          <a:ln w="12700">
            <a:solidFill>
              <a:srgbClr val="000000"/>
            </a:solidFill>
            <a:round/>
            <a:headEnd/>
            <a:tailEnd/>
          </a:ln>
        </xdr:spPr>
      </xdr:sp>
      <xdr:sp macro="" textlink="">
        <xdr:nvSpPr>
          <xdr:cNvPr id="199" name="Line 204"/>
          <xdr:cNvSpPr>
            <a:spLocks noChangeShapeType="1"/>
          </xdr:cNvSpPr>
        </xdr:nvSpPr>
        <xdr:spPr bwMode="auto">
          <a:xfrm>
            <a:off x="234" y="21645"/>
            <a:ext cx="85" cy="0"/>
          </a:xfrm>
          <a:prstGeom prst="line">
            <a:avLst/>
          </a:prstGeom>
          <a:noFill/>
          <a:ln w="12700">
            <a:solidFill>
              <a:srgbClr val="000000"/>
            </a:solidFill>
            <a:round/>
            <a:headEnd/>
            <a:tailEnd/>
          </a:ln>
        </xdr:spPr>
      </xdr:sp>
      <xdr:sp macro="" textlink="">
        <xdr:nvSpPr>
          <xdr:cNvPr id="200" name="Line 205"/>
          <xdr:cNvSpPr>
            <a:spLocks noChangeShapeType="1"/>
          </xdr:cNvSpPr>
        </xdr:nvSpPr>
        <xdr:spPr bwMode="auto">
          <a:xfrm>
            <a:off x="319" y="21645"/>
            <a:ext cx="22" cy="0"/>
          </a:xfrm>
          <a:prstGeom prst="line">
            <a:avLst/>
          </a:prstGeom>
          <a:noFill/>
          <a:ln w="12700">
            <a:solidFill>
              <a:srgbClr val="000000"/>
            </a:solidFill>
            <a:round/>
            <a:headEnd/>
            <a:tailEnd/>
          </a:ln>
        </xdr:spPr>
      </xdr:sp>
      <xdr:sp macro="" textlink="">
        <xdr:nvSpPr>
          <xdr:cNvPr id="201" name="Line 206"/>
          <xdr:cNvSpPr>
            <a:spLocks noChangeShapeType="1"/>
          </xdr:cNvSpPr>
        </xdr:nvSpPr>
        <xdr:spPr bwMode="auto">
          <a:xfrm>
            <a:off x="341" y="21645"/>
            <a:ext cx="103" cy="0"/>
          </a:xfrm>
          <a:prstGeom prst="line">
            <a:avLst/>
          </a:prstGeom>
          <a:noFill/>
          <a:ln w="12700">
            <a:solidFill>
              <a:srgbClr val="000000"/>
            </a:solidFill>
            <a:round/>
            <a:headEnd/>
            <a:tailEnd/>
          </a:ln>
        </xdr:spPr>
      </xdr:sp>
      <xdr:sp macro="" textlink="">
        <xdr:nvSpPr>
          <xdr:cNvPr id="202" name="Line 207"/>
          <xdr:cNvSpPr>
            <a:spLocks noChangeShapeType="1"/>
          </xdr:cNvSpPr>
        </xdr:nvSpPr>
        <xdr:spPr bwMode="auto">
          <a:xfrm>
            <a:off x="444" y="21645"/>
            <a:ext cx="52" cy="0"/>
          </a:xfrm>
          <a:prstGeom prst="line">
            <a:avLst/>
          </a:prstGeom>
          <a:noFill/>
          <a:ln w="12700">
            <a:solidFill>
              <a:srgbClr val="000000"/>
            </a:solidFill>
            <a:round/>
            <a:headEnd/>
            <a:tailEnd/>
          </a:ln>
        </xdr:spPr>
      </xdr:sp>
      <xdr:sp macro="" textlink="">
        <xdr:nvSpPr>
          <xdr:cNvPr id="203" name="Line 208"/>
          <xdr:cNvSpPr>
            <a:spLocks noChangeShapeType="1"/>
          </xdr:cNvSpPr>
        </xdr:nvSpPr>
        <xdr:spPr bwMode="auto">
          <a:xfrm>
            <a:off x="496" y="21645"/>
            <a:ext cx="141" cy="0"/>
          </a:xfrm>
          <a:prstGeom prst="line">
            <a:avLst/>
          </a:prstGeom>
          <a:noFill/>
          <a:ln w="12700">
            <a:solidFill>
              <a:srgbClr val="000000"/>
            </a:solidFill>
            <a:round/>
            <a:headEnd/>
            <a:tailEnd/>
          </a:ln>
        </xdr:spPr>
      </xdr:sp>
      <xdr:sp macro="" textlink="">
        <xdr:nvSpPr>
          <xdr:cNvPr id="204" name="Line 209"/>
          <xdr:cNvSpPr>
            <a:spLocks noChangeShapeType="1"/>
          </xdr:cNvSpPr>
        </xdr:nvSpPr>
        <xdr:spPr bwMode="auto">
          <a:xfrm>
            <a:off x="44" y="21645"/>
            <a:ext cx="0" cy="37"/>
          </a:xfrm>
          <a:prstGeom prst="line">
            <a:avLst/>
          </a:prstGeom>
          <a:noFill/>
          <a:ln w="12700">
            <a:solidFill>
              <a:srgbClr val="000000"/>
            </a:solidFill>
            <a:round/>
            <a:headEnd/>
            <a:tailEnd/>
          </a:ln>
        </xdr:spPr>
      </xdr:sp>
      <xdr:sp macro="" textlink="">
        <xdr:nvSpPr>
          <xdr:cNvPr id="205" name="Text Box 210"/>
          <xdr:cNvSpPr txBox="1">
            <a:spLocks noChangeArrowheads="1"/>
          </xdr:cNvSpPr>
        </xdr:nvSpPr>
        <xdr:spPr bwMode="auto">
          <a:xfrm>
            <a:off x="44" y="21645"/>
            <a:ext cx="167" cy="37"/>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Tổng rủi ro</a:t>
            </a:r>
          </a:p>
        </xdr:txBody>
      </xdr:sp>
      <xdr:sp macro="" textlink="">
        <xdr:nvSpPr>
          <xdr:cNvPr id="206" name="Line 211"/>
          <xdr:cNvSpPr>
            <a:spLocks noChangeShapeType="1"/>
          </xdr:cNvSpPr>
        </xdr:nvSpPr>
        <xdr:spPr bwMode="auto">
          <a:xfrm>
            <a:off x="44" y="21682"/>
            <a:ext cx="167" cy="0"/>
          </a:xfrm>
          <a:prstGeom prst="line">
            <a:avLst/>
          </a:prstGeom>
          <a:noFill/>
          <a:ln w="12700">
            <a:solidFill>
              <a:srgbClr val="000000"/>
            </a:solidFill>
            <a:round/>
            <a:headEnd/>
            <a:tailEnd/>
          </a:ln>
        </xdr:spPr>
      </xdr:sp>
      <xdr:sp macro="" textlink="">
        <xdr:nvSpPr>
          <xdr:cNvPr id="207" name="Line 212"/>
          <xdr:cNvSpPr>
            <a:spLocks noChangeShapeType="1"/>
          </xdr:cNvSpPr>
        </xdr:nvSpPr>
        <xdr:spPr bwMode="auto">
          <a:xfrm>
            <a:off x="211" y="21645"/>
            <a:ext cx="0" cy="37"/>
          </a:xfrm>
          <a:prstGeom prst="line">
            <a:avLst/>
          </a:prstGeom>
          <a:noFill/>
          <a:ln w="12700">
            <a:solidFill>
              <a:srgbClr val="000000"/>
            </a:solidFill>
            <a:round/>
            <a:headEnd/>
            <a:tailEnd/>
          </a:ln>
        </xdr:spPr>
      </xdr:sp>
      <xdr:sp macro="" textlink="">
        <xdr:nvSpPr>
          <xdr:cNvPr id="208" name="Text Box 213"/>
          <xdr:cNvSpPr txBox="1">
            <a:spLocks noChangeArrowheads="1"/>
          </xdr:cNvSpPr>
        </xdr:nvSpPr>
        <xdr:spPr bwMode="auto">
          <a:xfrm>
            <a:off x="211" y="21645"/>
            <a:ext cx="23" cy="37"/>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a:t>
            </a:r>
          </a:p>
        </xdr:txBody>
      </xdr:sp>
      <xdr:sp macro="" textlink="">
        <xdr:nvSpPr>
          <xdr:cNvPr id="209" name="Line 214"/>
          <xdr:cNvSpPr>
            <a:spLocks noChangeShapeType="1"/>
          </xdr:cNvSpPr>
        </xdr:nvSpPr>
        <xdr:spPr bwMode="auto">
          <a:xfrm>
            <a:off x="211" y="21682"/>
            <a:ext cx="23" cy="0"/>
          </a:xfrm>
          <a:prstGeom prst="line">
            <a:avLst/>
          </a:prstGeom>
          <a:noFill/>
          <a:ln w="12700">
            <a:solidFill>
              <a:srgbClr val="000000"/>
            </a:solidFill>
            <a:round/>
            <a:headEnd/>
            <a:tailEnd/>
          </a:ln>
        </xdr:spPr>
      </xdr:sp>
      <xdr:sp macro="" textlink="">
        <xdr:nvSpPr>
          <xdr:cNvPr id="210" name="Line 215"/>
          <xdr:cNvSpPr>
            <a:spLocks noChangeShapeType="1"/>
          </xdr:cNvSpPr>
        </xdr:nvSpPr>
        <xdr:spPr bwMode="auto">
          <a:xfrm>
            <a:off x="234" y="21645"/>
            <a:ext cx="0" cy="37"/>
          </a:xfrm>
          <a:prstGeom prst="line">
            <a:avLst/>
          </a:prstGeom>
          <a:noFill/>
          <a:ln w="12700">
            <a:solidFill>
              <a:srgbClr val="000000"/>
            </a:solidFill>
            <a:round/>
            <a:headEnd/>
            <a:tailEnd/>
          </a:ln>
        </xdr:spPr>
      </xdr:sp>
      <xdr:sp macro="" textlink="">
        <xdr:nvSpPr>
          <xdr:cNvPr id="211" name="Text Box 216"/>
          <xdr:cNvSpPr txBox="1">
            <a:spLocks noChangeArrowheads="1"/>
          </xdr:cNvSpPr>
        </xdr:nvSpPr>
        <xdr:spPr bwMode="auto">
          <a:xfrm>
            <a:off x="234" y="21645"/>
            <a:ext cx="85" cy="37"/>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vi-VN" sz="975" b="0" i="0" u="none" strike="noStrike" baseline="0">
                <a:solidFill>
                  <a:srgbClr val="000000"/>
                </a:solidFill>
                <a:latin typeface="Times New Roman"/>
                <a:cs typeface="Times New Roman"/>
              </a:rPr>
              <a:t>Rủi ro thị trường</a:t>
            </a:r>
          </a:p>
        </xdr:txBody>
      </xdr:sp>
      <xdr:sp macro="" textlink="">
        <xdr:nvSpPr>
          <xdr:cNvPr id="212" name="Line 217"/>
          <xdr:cNvSpPr>
            <a:spLocks noChangeShapeType="1"/>
          </xdr:cNvSpPr>
        </xdr:nvSpPr>
        <xdr:spPr bwMode="auto">
          <a:xfrm>
            <a:off x="234" y="21682"/>
            <a:ext cx="85" cy="0"/>
          </a:xfrm>
          <a:prstGeom prst="line">
            <a:avLst/>
          </a:prstGeom>
          <a:noFill/>
          <a:ln w="12700">
            <a:solidFill>
              <a:srgbClr val="000000"/>
            </a:solidFill>
            <a:round/>
            <a:headEnd/>
            <a:tailEnd/>
          </a:ln>
        </xdr:spPr>
      </xdr:sp>
      <xdr:sp macro="" textlink="">
        <xdr:nvSpPr>
          <xdr:cNvPr id="213" name="Line 218"/>
          <xdr:cNvSpPr>
            <a:spLocks noChangeShapeType="1"/>
          </xdr:cNvSpPr>
        </xdr:nvSpPr>
        <xdr:spPr bwMode="auto">
          <a:xfrm>
            <a:off x="319" y="21645"/>
            <a:ext cx="0" cy="37"/>
          </a:xfrm>
          <a:prstGeom prst="line">
            <a:avLst/>
          </a:prstGeom>
          <a:noFill/>
          <a:ln w="12700">
            <a:solidFill>
              <a:srgbClr val="000000"/>
            </a:solidFill>
            <a:round/>
            <a:headEnd/>
            <a:tailEnd/>
          </a:ln>
        </xdr:spPr>
      </xdr:sp>
      <xdr:sp macro="" textlink="">
        <xdr:nvSpPr>
          <xdr:cNvPr id="214" name="Text Box 219"/>
          <xdr:cNvSpPr txBox="1">
            <a:spLocks noChangeArrowheads="1"/>
          </xdr:cNvSpPr>
        </xdr:nvSpPr>
        <xdr:spPr bwMode="auto">
          <a:xfrm>
            <a:off x="319" y="21645"/>
            <a:ext cx="22" cy="37"/>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a:t>
            </a:r>
          </a:p>
        </xdr:txBody>
      </xdr:sp>
      <xdr:sp macro="" textlink="">
        <xdr:nvSpPr>
          <xdr:cNvPr id="215" name="Line 220"/>
          <xdr:cNvSpPr>
            <a:spLocks noChangeShapeType="1"/>
          </xdr:cNvSpPr>
        </xdr:nvSpPr>
        <xdr:spPr bwMode="auto">
          <a:xfrm>
            <a:off x="319" y="21682"/>
            <a:ext cx="22" cy="0"/>
          </a:xfrm>
          <a:prstGeom prst="line">
            <a:avLst/>
          </a:prstGeom>
          <a:noFill/>
          <a:ln w="12700">
            <a:solidFill>
              <a:srgbClr val="000000"/>
            </a:solidFill>
            <a:round/>
            <a:headEnd/>
            <a:tailEnd/>
          </a:ln>
        </xdr:spPr>
      </xdr:sp>
      <xdr:sp macro="" textlink="">
        <xdr:nvSpPr>
          <xdr:cNvPr id="216" name="Line 221"/>
          <xdr:cNvSpPr>
            <a:spLocks noChangeShapeType="1"/>
          </xdr:cNvSpPr>
        </xdr:nvSpPr>
        <xdr:spPr bwMode="auto">
          <a:xfrm>
            <a:off x="341" y="21645"/>
            <a:ext cx="0" cy="37"/>
          </a:xfrm>
          <a:prstGeom prst="line">
            <a:avLst/>
          </a:prstGeom>
          <a:noFill/>
          <a:ln w="12700">
            <a:solidFill>
              <a:srgbClr val="000000"/>
            </a:solidFill>
            <a:round/>
            <a:headEnd/>
            <a:tailEnd/>
          </a:ln>
        </xdr:spPr>
      </xdr:sp>
      <xdr:sp macro="" textlink="">
        <xdr:nvSpPr>
          <xdr:cNvPr id="217" name="Text Box 222"/>
          <xdr:cNvSpPr txBox="1">
            <a:spLocks noChangeArrowheads="1"/>
          </xdr:cNvSpPr>
        </xdr:nvSpPr>
        <xdr:spPr bwMode="auto">
          <a:xfrm>
            <a:off x="341" y="21645"/>
            <a:ext cx="103" cy="37"/>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Rủi ro tín dụng</a:t>
            </a:r>
          </a:p>
        </xdr:txBody>
      </xdr:sp>
      <xdr:sp macro="" textlink="">
        <xdr:nvSpPr>
          <xdr:cNvPr id="218" name="Line 223"/>
          <xdr:cNvSpPr>
            <a:spLocks noChangeShapeType="1"/>
          </xdr:cNvSpPr>
        </xdr:nvSpPr>
        <xdr:spPr bwMode="auto">
          <a:xfrm>
            <a:off x="341" y="21682"/>
            <a:ext cx="103" cy="0"/>
          </a:xfrm>
          <a:prstGeom prst="line">
            <a:avLst/>
          </a:prstGeom>
          <a:noFill/>
          <a:ln w="12700">
            <a:solidFill>
              <a:srgbClr val="000000"/>
            </a:solidFill>
            <a:round/>
            <a:headEnd/>
            <a:tailEnd/>
          </a:ln>
        </xdr:spPr>
      </xdr:sp>
      <xdr:sp macro="" textlink="">
        <xdr:nvSpPr>
          <xdr:cNvPr id="219" name="Line 224"/>
          <xdr:cNvSpPr>
            <a:spLocks noChangeShapeType="1"/>
          </xdr:cNvSpPr>
        </xdr:nvSpPr>
        <xdr:spPr bwMode="auto">
          <a:xfrm>
            <a:off x="444" y="21645"/>
            <a:ext cx="0" cy="37"/>
          </a:xfrm>
          <a:prstGeom prst="line">
            <a:avLst/>
          </a:prstGeom>
          <a:noFill/>
          <a:ln w="12700">
            <a:solidFill>
              <a:srgbClr val="000000"/>
            </a:solidFill>
            <a:round/>
            <a:headEnd/>
            <a:tailEnd/>
          </a:ln>
        </xdr:spPr>
      </xdr:sp>
      <xdr:sp macro="" textlink="">
        <xdr:nvSpPr>
          <xdr:cNvPr id="220" name="Text Box 225"/>
          <xdr:cNvSpPr txBox="1">
            <a:spLocks noChangeArrowheads="1"/>
          </xdr:cNvSpPr>
        </xdr:nvSpPr>
        <xdr:spPr bwMode="auto">
          <a:xfrm>
            <a:off x="444" y="21645"/>
            <a:ext cx="52" cy="37"/>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u="none" strike="noStrike" baseline="0">
                <a:solidFill>
                  <a:srgbClr val="000000"/>
                </a:solidFill>
                <a:latin typeface="Times New Roman"/>
                <a:cs typeface="Times New Roman"/>
              </a:rPr>
              <a:t>+</a:t>
            </a:r>
          </a:p>
        </xdr:txBody>
      </xdr:sp>
      <xdr:sp macro="" textlink="">
        <xdr:nvSpPr>
          <xdr:cNvPr id="221" name="Line 226"/>
          <xdr:cNvSpPr>
            <a:spLocks noChangeShapeType="1"/>
          </xdr:cNvSpPr>
        </xdr:nvSpPr>
        <xdr:spPr bwMode="auto">
          <a:xfrm>
            <a:off x="444" y="21682"/>
            <a:ext cx="52" cy="0"/>
          </a:xfrm>
          <a:prstGeom prst="line">
            <a:avLst/>
          </a:prstGeom>
          <a:noFill/>
          <a:ln w="12700">
            <a:solidFill>
              <a:srgbClr val="000000"/>
            </a:solidFill>
            <a:round/>
            <a:headEnd/>
            <a:tailEnd/>
          </a:ln>
        </xdr:spPr>
      </xdr:sp>
      <xdr:sp macro="" textlink="">
        <xdr:nvSpPr>
          <xdr:cNvPr id="222" name="Line 227"/>
          <xdr:cNvSpPr>
            <a:spLocks noChangeShapeType="1"/>
          </xdr:cNvSpPr>
        </xdr:nvSpPr>
        <xdr:spPr bwMode="auto">
          <a:xfrm>
            <a:off x="496" y="21645"/>
            <a:ext cx="0" cy="37"/>
          </a:xfrm>
          <a:prstGeom prst="line">
            <a:avLst/>
          </a:prstGeom>
          <a:noFill/>
          <a:ln w="12700">
            <a:solidFill>
              <a:srgbClr val="000000"/>
            </a:solidFill>
            <a:round/>
            <a:headEnd/>
            <a:tailEnd/>
          </a:ln>
        </xdr:spPr>
      </xdr:sp>
      <xdr:sp macro="" textlink="">
        <xdr:nvSpPr>
          <xdr:cNvPr id="223" name="Text Box 228"/>
          <xdr:cNvSpPr txBox="1">
            <a:spLocks noChangeArrowheads="1"/>
          </xdr:cNvSpPr>
        </xdr:nvSpPr>
        <xdr:spPr bwMode="auto">
          <a:xfrm>
            <a:off x="496" y="21645"/>
            <a:ext cx="141" cy="37"/>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vi-VN" sz="975" b="0" i="0" u="none" strike="noStrike" baseline="0">
                <a:solidFill>
                  <a:srgbClr val="000000"/>
                </a:solidFill>
                <a:latin typeface="Times New Roman"/>
                <a:cs typeface="Times New Roman"/>
              </a:rPr>
              <a:t>Tổng rủi ro hoạt động</a:t>
            </a:r>
          </a:p>
        </xdr:txBody>
      </xdr:sp>
      <xdr:sp macro="" textlink="">
        <xdr:nvSpPr>
          <xdr:cNvPr id="224" name="Line 229"/>
          <xdr:cNvSpPr>
            <a:spLocks noChangeShapeType="1"/>
          </xdr:cNvSpPr>
        </xdr:nvSpPr>
        <xdr:spPr bwMode="auto">
          <a:xfrm>
            <a:off x="496" y="21682"/>
            <a:ext cx="141" cy="0"/>
          </a:xfrm>
          <a:prstGeom prst="line">
            <a:avLst/>
          </a:prstGeom>
          <a:noFill/>
          <a:ln w="12700">
            <a:solidFill>
              <a:srgbClr val="000000"/>
            </a:solidFill>
            <a:round/>
            <a:headEnd/>
            <a:tailEnd/>
          </a:ln>
        </xdr:spPr>
      </xdr:sp>
      <xdr:sp macro="" textlink="">
        <xdr:nvSpPr>
          <xdr:cNvPr id="225" name="Line 230"/>
          <xdr:cNvSpPr>
            <a:spLocks noChangeShapeType="1"/>
          </xdr:cNvSpPr>
        </xdr:nvSpPr>
        <xdr:spPr bwMode="auto">
          <a:xfrm>
            <a:off x="637" y="21645"/>
            <a:ext cx="0" cy="37"/>
          </a:xfrm>
          <a:prstGeom prst="line">
            <a:avLst/>
          </a:prstGeom>
          <a:noFill/>
          <a:ln w="12700">
            <a:solidFill>
              <a:srgbClr val="000000"/>
            </a:solidFill>
            <a:round/>
            <a:headEnd/>
            <a:tailEnd/>
          </a:ln>
        </xdr:spPr>
      </xdr:sp>
      <xdr:sp macro="" textlink="">
        <xdr:nvSpPr>
          <xdr:cNvPr id="226" name="Text Box 231"/>
          <xdr:cNvSpPr txBox="1">
            <a:spLocks noChangeArrowheads="1"/>
          </xdr:cNvSpPr>
        </xdr:nvSpPr>
        <xdr:spPr bwMode="auto">
          <a:xfrm>
            <a:off x="0" y="21703"/>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Rủi ro thị trường do chứng khoán luôn luôn bị ảnh hưởng của giá thị trường sẽ tạo ra các rủi ro thị trường.</a:t>
            </a:r>
          </a:p>
        </xdr:txBody>
      </xdr:sp>
      <xdr:sp macro="" textlink="">
        <xdr:nvSpPr>
          <xdr:cNvPr id="227" name="Text Box 232"/>
          <xdr:cNvSpPr txBox="1">
            <a:spLocks noChangeArrowheads="1"/>
          </xdr:cNvSpPr>
        </xdr:nvSpPr>
        <xdr:spPr bwMode="auto">
          <a:xfrm>
            <a:off x="0" y="21724"/>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Có 2 loại rủi ro thị trường:</a:t>
            </a:r>
          </a:p>
        </xdr:txBody>
      </xdr:sp>
      <xdr:sp macro="" textlink="">
        <xdr:nvSpPr>
          <xdr:cNvPr id="228" name="Text Box 233"/>
          <xdr:cNvSpPr txBox="1">
            <a:spLocks noChangeArrowheads="1"/>
          </xdr:cNvSpPr>
        </xdr:nvSpPr>
        <xdr:spPr bwMode="auto">
          <a:xfrm>
            <a:off x="0" y="21745"/>
            <a:ext cx="661" cy="36"/>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Là những rủi ro thị trường nói chung, gồm rủi ro thị trường, rủi ro lãi suất, rủi ro ETF,.. rủi ro về tỷ giá hối đoái. Công ty chứng khoán sẽ xác định các yêu tố ảnh hưởng đến rủi ro chung và đưa vào công thức tính toán về mức độ rủi ro của mình.</a:t>
            </a:r>
          </a:p>
        </xdr:txBody>
      </xdr:sp>
      <xdr:sp macro="" textlink="">
        <xdr:nvSpPr>
          <xdr:cNvPr id="229" name="Text Box 234"/>
          <xdr:cNvSpPr txBox="1">
            <a:spLocks noChangeArrowheads="1"/>
          </xdr:cNvSpPr>
        </xdr:nvSpPr>
        <xdr:spPr bwMode="auto">
          <a:xfrm>
            <a:off x="0" y="21781"/>
            <a:ext cx="661" cy="37"/>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Và Rủi ro đặc biệt: Phi hệ thống như rủi ro thanh toán, rủi ro về tín dụng có tính cá biệt. Rủi ro hợp đồng quyền chọn, khác với rủi ro quyền mua và quyền bán và sử dụng các rủi ro Denta hoặc Gama để tính toán các mức độ rủi ro.</a:t>
            </a:r>
          </a:p>
        </xdr:txBody>
      </xdr:sp>
      <xdr:sp macro="" textlink="">
        <xdr:nvSpPr>
          <xdr:cNvPr id="230" name="Text Box 235"/>
          <xdr:cNvSpPr txBox="1">
            <a:spLocks noChangeArrowheads="1"/>
          </xdr:cNvSpPr>
        </xdr:nvSpPr>
        <xdr:spPr bwMode="auto">
          <a:xfrm>
            <a:off x="0" y="21818"/>
            <a:ext cx="661" cy="8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Hợp đồng quyền chọn được ký của CTCK với công ty khác là đối tác bị phá sản và phải dự đoán mức độ rủi ro của đối tác này để đưa vào công thức tính về rủi ro. Đối với CTCK thực hiện nhiều sản phẩm phái sinh OTC và thực hiện nhiều Hợp đồng quyền chọn trên cổ phiếu hoặc Hợp đồng quyền chọn trên hàng hóa và như vậy luôn phải dự đoán các mức độ rủi ro trên các Hợp đồng này để xác định mức độ rủi ro và xác định mức độ tín nhiệm ở các mức độ AAA (có mức độ rủi ro thấp) hoặc BB (mức độ rủi ro thường là cao).</a:t>
            </a:r>
          </a:p>
        </xdr:txBody>
      </xdr:sp>
      <xdr:sp macro="" textlink="">
        <xdr:nvSpPr>
          <xdr:cNvPr id="231" name="Text Box 236"/>
          <xdr:cNvSpPr txBox="1">
            <a:spLocks noChangeArrowheads="1"/>
          </xdr:cNvSpPr>
        </xdr:nvSpPr>
        <xdr:spPr bwMode="auto">
          <a:xfrm>
            <a:off x="0" y="21899"/>
            <a:ext cx="661" cy="38"/>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Rủi ro về hoạt động: VD có nhiều nhân viên thì mức độ rủi ro hoạt động thấp trái ngược với Công ty có mức độ rủi ro cao khi số lượng nhân viên hạn chế.</a:t>
            </a:r>
          </a:p>
        </xdr:txBody>
      </xdr:sp>
      <xdr:sp macro="" textlink="">
        <xdr:nvSpPr>
          <xdr:cNvPr id="232" name="Text Box 237"/>
          <xdr:cNvSpPr txBox="1">
            <a:spLocks noChangeArrowheads="1"/>
          </xdr:cNvSpPr>
        </xdr:nvSpPr>
        <xdr:spPr bwMode="auto">
          <a:xfrm>
            <a:off x="0" y="21937"/>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Rủi ro hoạt động quy định:</a:t>
            </a:r>
          </a:p>
        </xdr:txBody>
      </xdr:sp>
      <xdr:sp macro="" textlink="">
        <xdr:nvSpPr>
          <xdr:cNvPr id="233" name="Text Box 238"/>
          <xdr:cNvSpPr txBox="1">
            <a:spLocks noChangeArrowheads="1"/>
          </xdr:cNvSpPr>
        </xdr:nvSpPr>
        <xdr:spPr bwMode="auto">
          <a:xfrm>
            <a:off x="0" y="21958"/>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Rủi ro hoạt động tỷ lệ thuận với lợi nhuận kiếm được của một công ty. Nếu lợi nhuận cao thì rủi ro sẽ thường là cao.</a:t>
            </a:r>
          </a:p>
        </xdr:txBody>
      </xdr:sp>
      <xdr:sp macro="" textlink="">
        <xdr:nvSpPr>
          <xdr:cNvPr id="234" name="Text Box 239"/>
          <xdr:cNvSpPr txBox="1">
            <a:spLocks noChangeArrowheads="1"/>
          </xdr:cNvSpPr>
        </xdr:nvSpPr>
        <xdr:spPr bwMode="auto">
          <a:xfrm>
            <a:off x="0" y="21979"/>
            <a:ext cx="661"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0" i="0" u="none" strike="noStrike" baseline="0">
                <a:solidFill>
                  <a:srgbClr val="000000"/>
                </a:solidFill>
                <a:latin typeface="Times New Roman"/>
                <a:cs typeface="Times New Roman"/>
              </a:rPr>
              <a:t>CTCK sử dụng là NCR và BCR sử dụng đối với ngân hàng.</a:t>
            </a:r>
          </a:p>
        </xdr:txBody>
      </xdr:sp>
      <xdr:sp macro="" textlink="">
        <xdr:nvSpPr>
          <xdr:cNvPr id="235" name="Text Box 240"/>
          <xdr:cNvSpPr txBox="1">
            <a:spLocks noChangeArrowheads="1"/>
          </xdr:cNvSpPr>
        </xdr:nvSpPr>
        <xdr:spPr bwMode="auto">
          <a:xfrm>
            <a:off x="341" y="22021"/>
            <a:ext cx="296" cy="21"/>
          </a:xfrm>
          <a:prstGeom prst="rect">
            <a:avLst/>
          </a:prstGeom>
          <a:noFill/>
          <a:ln w="9525">
            <a:noFill/>
            <a:miter lim="800000"/>
            <a:headEnd/>
            <a:tailEnd/>
          </a:ln>
        </xdr:spPr>
        <xdr:txBody>
          <a:bodyPr vertOverflow="clip" wrap="square" lIns="9144" tIns="9144" rIns="9144" bIns="9144" anchor="t" upright="1"/>
          <a:lstStyle/>
          <a:p>
            <a:pPr algn="r" rtl="0">
              <a:defRPr sz="1000"/>
            </a:pPr>
            <a:r>
              <a:rPr lang="en-US" sz="975" b="0" i="0" u="none" strike="noStrike" baseline="0">
                <a:solidFill>
                  <a:srgbClr val="000000"/>
                </a:solidFill>
                <a:latin typeface="Times New Roman"/>
                <a:cs typeface="Times New Roman"/>
              </a:rPr>
              <a:t>Hà nội</a:t>
            </a:r>
            <a:r>
              <a:rPr lang="vi-VN" sz="975" b="0" i="0" u="none" strike="noStrike" baseline="0">
                <a:solidFill>
                  <a:srgbClr val="000000"/>
                </a:solidFill>
                <a:latin typeface="Times New Roman"/>
                <a:cs typeface="Times New Roman"/>
              </a:rPr>
              <a:t>, ngày </a:t>
            </a:r>
            <a:r>
              <a:rPr lang="en-US" sz="975" b="0" i="0" u="none" strike="noStrike" baseline="0">
                <a:solidFill>
                  <a:srgbClr val="000000"/>
                </a:solidFill>
                <a:latin typeface="Times New Roman"/>
                <a:cs typeface="Times New Roman"/>
              </a:rPr>
              <a:t>15 </a:t>
            </a:r>
            <a:r>
              <a:rPr lang="vi-VN" sz="975" b="0" i="0" u="none" strike="noStrike" baseline="0">
                <a:solidFill>
                  <a:srgbClr val="000000"/>
                </a:solidFill>
                <a:latin typeface="Times New Roman"/>
                <a:cs typeface="Times New Roman"/>
              </a:rPr>
              <a:t>tháng.</a:t>
            </a:r>
            <a:r>
              <a:rPr lang="en-US" sz="975" b="0" i="0" u="none" strike="noStrike" baseline="0">
                <a:solidFill>
                  <a:srgbClr val="000000"/>
                </a:solidFill>
                <a:latin typeface="Times New Roman"/>
                <a:cs typeface="Times New Roman"/>
              </a:rPr>
              <a:t>04</a:t>
            </a:r>
            <a:r>
              <a:rPr lang="vi-VN" sz="975" b="0" i="0" u="none" strike="noStrike" baseline="0">
                <a:solidFill>
                  <a:srgbClr val="000000"/>
                </a:solidFill>
                <a:latin typeface="Times New Roman"/>
                <a:cs typeface="Times New Roman"/>
              </a:rPr>
              <a:t>.năm </a:t>
            </a:r>
            <a:r>
              <a:rPr lang="en-US" sz="975" b="0" i="0" u="none" strike="noStrike" baseline="0">
                <a:solidFill>
                  <a:srgbClr val="000000"/>
                </a:solidFill>
                <a:latin typeface="Times New Roman"/>
                <a:cs typeface="Times New Roman"/>
              </a:rPr>
              <a:t> 2016</a:t>
            </a:r>
            <a:endParaRPr lang="vi-VN" sz="975" b="0" i="0" u="none" strike="noStrike" baseline="0">
              <a:solidFill>
                <a:srgbClr val="000000"/>
              </a:solidFill>
              <a:latin typeface="Times New Roman"/>
              <a:cs typeface="Times New Roman"/>
            </a:endParaRPr>
          </a:p>
        </xdr:txBody>
      </xdr:sp>
      <xdr:sp macro="" textlink="">
        <xdr:nvSpPr>
          <xdr:cNvPr id="236" name="Text Box 241"/>
          <xdr:cNvSpPr txBox="1">
            <a:spLocks noChangeArrowheads="1"/>
          </xdr:cNvSpPr>
        </xdr:nvSpPr>
        <xdr:spPr bwMode="auto">
          <a:xfrm>
            <a:off x="44" y="22042"/>
            <a:ext cx="167" cy="21"/>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1" i="0" u="none" strike="noStrike" baseline="0">
                <a:solidFill>
                  <a:srgbClr val="000000"/>
                </a:solidFill>
                <a:latin typeface="Times New Roman"/>
                <a:cs typeface="Times New Roman"/>
              </a:rPr>
              <a:t>NGƯỜI LẬP BIỂU</a:t>
            </a:r>
          </a:p>
        </xdr:txBody>
      </xdr:sp>
      <xdr:sp macro="" textlink="">
        <xdr:nvSpPr>
          <xdr:cNvPr id="237" name="Text Box 242"/>
          <xdr:cNvSpPr txBox="1">
            <a:spLocks noChangeArrowheads="1"/>
          </xdr:cNvSpPr>
        </xdr:nvSpPr>
        <xdr:spPr bwMode="auto">
          <a:xfrm>
            <a:off x="211" y="22042"/>
            <a:ext cx="233" cy="21"/>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1" i="0" u="none" strike="noStrike" baseline="0">
                <a:solidFill>
                  <a:srgbClr val="000000"/>
                </a:solidFill>
                <a:latin typeface="Times New Roman"/>
                <a:cs typeface="Times New Roman"/>
              </a:rPr>
              <a:t>KẾ TOÁN TRƯỞNG</a:t>
            </a:r>
          </a:p>
        </xdr:txBody>
      </xdr:sp>
      <xdr:sp macro="" textlink="">
        <xdr:nvSpPr>
          <xdr:cNvPr id="238" name="Text Box 243"/>
          <xdr:cNvSpPr txBox="1">
            <a:spLocks noChangeArrowheads="1"/>
          </xdr:cNvSpPr>
        </xdr:nvSpPr>
        <xdr:spPr bwMode="auto">
          <a:xfrm>
            <a:off x="444" y="22042"/>
            <a:ext cx="217" cy="21"/>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1" i="0" u="none" strike="noStrike" baseline="0">
                <a:solidFill>
                  <a:srgbClr val="000000"/>
                </a:solidFill>
                <a:latin typeface="Times New Roman"/>
                <a:cs typeface="Times New Roman"/>
              </a:rPr>
              <a:t>(TỔNG) GIÁM ĐỐC</a:t>
            </a:r>
          </a:p>
        </xdr:txBody>
      </xdr:sp>
      <xdr:sp macro="" textlink="">
        <xdr:nvSpPr>
          <xdr:cNvPr id="239" name="Text Box 244"/>
          <xdr:cNvSpPr txBox="1">
            <a:spLocks noChangeArrowheads="1"/>
          </xdr:cNvSpPr>
        </xdr:nvSpPr>
        <xdr:spPr bwMode="auto">
          <a:xfrm>
            <a:off x="44" y="22063"/>
            <a:ext cx="167" cy="21"/>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0" i="0" u="none" strike="noStrike" baseline="0">
                <a:solidFill>
                  <a:srgbClr val="000000"/>
                </a:solidFill>
                <a:latin typeface="Times New Roman"/>
                <a:cs typeface="Times New Roman"/>
              </a:rPr>
              <a:t>(Ký, họ tên)</a:t>
            </a:r>
          </a:p>
        </xdr:txBody>
      </xdr:sp>
      <xdr:sp macro="" textlink="">
        <xdr:nvSpPr>
          <xdr:cNvPr id="240" name="Text Box 245"/>
          <xdr:cNvSpPr txBox="1">
            <a:spLocks noChangeArrowheads="1"/>
          </xdr:cNvSpPr>
        </xdr:nvSpPr>
        <xdr:spPr bwMode="auto">
          <a:xfrm>
            <a:off x="211" y="22063"/>
            <a:ext cx="233" cy="21"/>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0" i="0" u="none" strike="noStrike" baseline="0">
                <a:solidFill>
                  <a:srgbClr val="000000"/>
                </a:solidFill>
                <a:latin typeface="Times New Roman"/>
                <a:cs typeface="Times New Roman"/>
              </a:rPr>
              <a:t>(Ký, họ tên)</a:t>
            </a:r>
          </a:p>
        </xdr:txBody>
      </xdr:sp>
      <xdr:sp macro="" textlink="">
        <xdr:nvSpPr>
          <xdr:cNvPr id="241" name="Text Box 246"/>
          <xdr:cNvSpPr txBox="1">
            <a:spLocks noChangeArrowheads="1"/>
          </xdr:cNvSpPr>
        </xdr:nvSpPr>
        <xdr:spPr bwMode="auto">
          <a:xfrm>
            <a:off x="444" y="22063"/>
            <a:ext cx="217" cy="21"/>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0" i="0" u="none" strike="noStrike" baseline="0">
                <a:solidFill>
                  <a:srgbClr val="000000"/>
                </a:solidFill>
                <a:latin typeface="Times New Roman"/>
                <a:cs typeface="Times New Roman"/>
              </a:rPr>
              <a:t>(Ký, họ tên, đóng dấu)</a:t>
            </a:r>
          </a:p>
        </xdr:txBody>
      </xdr:sp>
    </xdr:grpSp>
    <xdr:clientData/>
  </xdr:twoCellAnchor>
  <xdr:twoCellAnchor editAs="oneCell">
    <xdr:from>
      <xdr:col>0</xdr:col>
      <xdr:colOff>0</xdr:colOff>
      <xdr:row>1</xdr:row>
      <xdr:rowOff>0</xdr:rowOff>
    </xdr:from>
    <xdr:to>
      <xdr:col>26</xdr:col>
      <xdr:colOff>9525</xdr:colOff>
      <xdr:row>1</xdr:row>
      <xdr:rowOff>152400</xdr:rowOff>
    </xdr:to>
    <xdr:grpSp>
      <xdr:nvGrpSpPr>
        <xdr:cNvPr id="242" name="Group 2"/>
        <xdr:cNvGrpSpPr>
          <a:grpSpLocks/>
        </xdr:cNvGrpSpPr>
      </xdr:nvGrpSpPr>
      <xdr:grpSpPr bwMode="auto">
        <a:xfrm>
          <a:off x="0" y="161925"/>
          <a:ext cx="2705100" cy="152400"/>
          <a:chOff x="0" y="0"/>
          <a:chExt cx="311" cy="16"/>
        </a:xfrm>
      </xdr:grpSpPr>
      <xdr:sp macro="" textlink="">
        <xdr:nvSpPr>
          <xdr:cNvPr id="243" name="Text Box 1"/>
          <xdr:cNvSpPr txBox="1">
            <a:spLocks noChangeArrowheads="1"/>
          </xdr:cNvSpPr>
        </xdr:nvSpPr>
        <xdr:spPr bwMode="auto">
          <a:xfrm>
            <a:off x="0" y="0"/>
            <a:ext cx="311" cy="16"/>
          </a:xfrm>
          <a:prstGeom prst="rect">
            <a:avLst/>
          </a:prstGeom>
          <a:noFill/>
          <a:ln w="9525">
            <a:noFill/>
            <a:miter lim="800000"/>
            <a:headEnd/>
            <a:tailEnd/>
          </a:ln>
        </xdr:spPr>
        <xdr:txBody>
          <a:bodyPr vertOverflow="clip" wrap="square" lIns="9144" tIns="9144" rIns="9144" bIns="9144" anchor="ctr" upright="1"/>
          <a:lstStyle/>
          <a:p>
            <a:pPr algn="l" rtl="0">
              <a:defRPr sz="1000"/>
            </a:pPr>
            <a:endParaRPr lang="en-US" sz="975" b="1" i="0" u="none" strike="noStrike" baseline="0">
              <a:solidFill>
                <a:srgbClr val="000000"/>
              </a:solidFill>
              <a:latin typeface="Times New Roman"/>
              <a:cs typeface="Times New Roman"/>
            </a:endParaRPr>
          </a:p>
        </xdr:txBody>
      </xdr:sp>
    </xdr:grpSp>
    <xdr:clientData/>
  </xdr:twoCellAnchor>
  <xdr:twoCellAnchor editAs="oneCell">
    <xdr:from>
      <xdr:col>0</xdr:col>
      <xdr:colOff>0</xdr:colOff>
      <xdr:row>1</xdr:row>
      <xdr:rowOff>0</xdr:rowOff>
    </xdr:from>
    <xdr:to>
      <xdr:col>80</xdr:col>
      <xdr:colOff>19050</xdr:colOff>
      <xdr:row>7</xdr:row>
      <xdr:rowOff>142875</xdr:rowOff>
    </xdr:to>
    <xdr:grpSp>
      <xdr:nvGrpSpPr>
        <xdr:cNvPr id="244" name="Group 9"/>
        <xdr:cNvGrpSpPr>
          <a:grpSpLocks/>
        </xdr:cNvGrpSpPr>
      </xdr:nvGrpSpPr>
      <xdr:grpSpPr bwMode="auto">
        <a:xfrm>
          <a:off x="0" y="161925"/>
          <a:ext cx="5657850" cy="1352550"/>
          <a:chOff x="0" y="0"/>
          <a:chExt cx="661" cy="142"/>
        </a:xfrm>
      </xdr:grpSpPr>
      <xdr:sp macro="" textlink="">
        <xdr:nvSpPr>
          <xdr:cNvPr id="245" name="Text Box 3"/>
          <xdr:cNvSpPr txBox="1">
            <a:spLocks noChangeArrowheads="1"/>
          </xdr:cNvSpPr>
        </xdr:nvSpPr>
        <xdr:spPr bwMode="auto">
          <a:xfrm>
            <a:off x="0" y="0"/>
            <a:ext cx="340" cy="5"/>
          </a:xfrm>
          <a:prstGeom prst="rect">
            <a:avLst/>
          </a:prstGeom>
          <a:noFill/>
          <a:ln w="9525">
            <a:noFill/>
            <a:miter lim="800000"/>
            <a:headEnd/>
            <a:tailEnd/>
          </a:ln>
        </xdr:spPr>
        <xdr:txBody>
          <a:bodyPr vertOverflow="clip" wrap="square" lIns="9144" tIns="9144" rIns="9144" bIns="9144" anchor="ctr" upright="1"/>
          <a:lstStyle/>
          <a:p>
            <a:pPr algn="l" rtl="0">
              <a:defRPr sz="1000"/>
            </a:pPr>
            <a:endParaRPr lang="en-US" sz="1000" b="1" i="0" u="none" strike="noStrike" baseline="0">
              <a:solidFill>
                <a:srgbClr val="000000"/>
              </a:solidFill>
              <a:latin typeface="Times New Roman"/>
              <a:cs typeface="Times New Roman"/>
            </a:endParaRPr>
          </a:p>
        </xdr:txBody>
      </xdr:sp>
      <xdr:sp macro="" textlink="">
        <xdr:nvSpPr>
          <xdr:cNvPr id="246" name="Text Box 4"/>
          <xdr:cNvSpPr txBox="1">
            <a:spLocks noChangeArrowheads="1"/>
          </xdr:cNvSpPr>
        </xdr:nvSpPr>
        <xdr:spPr bwMode="auto">
          <a:xfrm>
            <a:off x="340" y="0"/>
            <a:ext cx="321" cy="20"/>
          </a:xfrm>
          <a:prstGeom prst="rect">
            <a:avLst/>
          </a:prstGeom>
          <a:noFill/>
          <a:ln w="9525">
            <a:noFill/>
            <a:miter lim="800000"/>
            <a:headEnd/>
            <a:tailEnd/>
          </a:ln>
        </xdr:spPr>
        <xdr:txBody>
          <a:bodyPr vertOverflow="clip" wrap="square" lIns="9144" tIns="9144" rIns="9144" bIns="9144" anchor="b" upright="1"/>
          <a:lstStyle/>
          <a:p>
            <a:pPr algn="ctr" rtl="0">
              <a:defRPr sz="1000"/>
            </a:pPr>
            <a:endParaRPr lang="en-US" sz="975" b="1" i="1" u="none" strike="noStrike" baseline="0">
              <a:solidFill>
                <a:srgbClr val="000000"/>
              </a:solidFill>
              <a:latin typeface="Times New Roman"/>
              <a:cs typeface="Times New Roman"/>
            </a:endParaRPr>
          </a:p>
        </xdr:txBody>
      </xdr:sp>
      <xdr:sp macro="" textlink="">
        <xdr:nvSpPr>
          <xdr:cNvPr id="247" name="Text Box 5"/>
          <xdr:cNvSpPr txBox="1">
            <a:spLocks noChangeArrowheads="1"/>
          </xdr:cNvSpPr>
        </xdr:nvSpPr>
        <xdr:spPr bwMode="auto">
          <a:xfrm>
            <a:off x="0" y="0"/>
            <a:ext cx="340" cy="37"/>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1000" b="1" i="0" u="none" strike="noStrike" baseline="0">
                <a:solidFill>
                  <a:srgbClr val="000000"/>
                </a:solidFill>
                <a:latin typeface="Times New Roman"/>
                <a:cs typeface="Times New Roman"/>
              </a:rPr>
              <a:t>Địa chỉ :</a:t>
            </a:r>
            <a:r>
              <a:rPr lang="vi-VN" sz="1000" b="1" i="0" u="none" strike="noStrike" baseline="0">
                <a:solidFill>
                  <a:srgbClr val="000000"/>
                </a:solidFill>
                <a:latin typeface="Times New Roman"/>
                <a:cs typeface="Times New Roman"/>
              </a:rPr>
              <a:t>Tầng 12A, Center Building, Số 01 Nguyễn Huy Tưởng, Thanh Xuân, Hà Nội</a:t>
            </a:r>
            <a:endParaRPr lang="en-US" sz="1000" b="1" i="0" u="none" strike="noStrike" baseline="0">
              <a:solidFill>
                <a:srgbClr val="000000"/>
              </a:solidFill>
              <a:latin typeface="Times New Roman"/>
              <a:cs typeface="Times New Roman"/>
            </a:endParaRPr>
          </a:p>
        </xdr:txBody>
      </xdr:sp>
      <xdr:sp macro="" textlink="">
        <xdr:nvSpPr>
          <xdr:cNvPr id="248" name="Text Box 6"/>
          <xdr:cNvSpPr txBox="1">
            <a:spLocks noChangeArrowheads="1"/>
          </xdr:cNvSpPr>
        </xdr:nvSpPr>
        <xdr:spPr bwMode="auto">
          <a:xfrm>
            <a:off x="340" y="20"/>
            <a:ext cx="321" cy="33"/>
          </a:xfrm>
          <a:prstGeom prst="rect">
            <a:avLst/>
          </a:prstGeom>
          <a:noFill/>
          <a:ln w="9525">
            <a:noFill/>
            <a:miter lim="800000"/>
            <a:headEnd/>
            <a:tailEnd/>
          </a:ln>
        </xdr:spPr>
        <xdr:txBody>
          <a:bodyPr vertOverflow="clip" wrap="square" lIns="9144" tIns="9144" rIns="9144" bIns="9144" anchor="t" upright="1"/>
          <a:lstStyle/>
          <a:p>
            <a:pPr algn="ctr" rtl="0">
              <a:defRPr sz="1000"/>
            </a:pPr>
            <a:endParaRPr lang="en-US" sz="975" b="0" i="1" u="none" strike="noStrike" baseline="0">
              <a:solidFill>
                <a:srgbClr val="000000"/>
              </a:solidFill>
              <a:latin typeface="Times New Roman"/>
              <a:cs typeface="Times New Roman"/>
            </a:endParaRPr>
          </a:p>
        </xdr:txBody>
      </xdr:sp>
      <xdr:sp macro="" textlink="">
        <xdr:nvSpPr>
          <xdr:cNvPr id="249" name="Text Box 7"/>
          <xdr:cNvSpPr txBox="1">
            <a:spLocks noChangeArrowheads="1"/>
          </xdr:cNvSpPr>
        </xdr:nvSpPr>
        <xdr:spPr bwMode="auto">
          <a:xfrm>
            <a:off x="0" y="95"/>
            <a:ext cx="661" cy="26"/>
          </a:xfrm>
          <a:prstGeom prst="rect">
            <a:avLst/>
          </a:prstGeom>
          <a:noFill/>
          <a:ln w="9525">
            <a:noFill/>
            <a:miter lim="800000"/>
            <a:headEnd/>
            <a:tailEnd/>
          </a:ln>
        </xdr:spPr>
        <xdr:txBody>
          <a:bodyPr vertOverflow="clip" wrap="square" lIns="9144" tIns="9144" rIns="9144" bIns="9144" anchor="b" upright="1"/>
          <a:lstStyle/>
          <a:p>
            <a:pPr algn="ctr" rtl="0">
              <a:defRPr sz="1000"/>
            </a:pPr>
            <a:endParaRPr lang="en-US" sz="1425" b="1" i="0" u="none" strike="noStrike" baseline="0">
              <a:solidFill>
                <a:srgbClr val="000000"/>
              </a:solidFill>
              <a:latin typeface="Times New Roman"/>
              <a:cs typeface="Times New Roman"/>
            </a:endParaRPr>
          </a:p>
        </xdr:txBody>
      </xdr:sp>
      <xdr:sp macro="" textlink="">
        <xdr:nvSpPr>
          <xdr:cNvPr id="250" name="Text Box 8"/>
          <xdr:cNvSpPr txBox="1">
            <a:spLocks noChangeArrowheads="1"/>
          </xdr:cNvSpPr>
        </xdr:nvSpPr>
        <xdr:spPr bwMode="auto">
          <a:xfrm>
            <a:off x="0" y="121"/>
            <a:ext cx="661" cy="21"/>
          </a:xfrm>
          <a:prstGeom prst="rect">
            <a:avLst/>
          </a:prstGeom>
          <a:noFill/>
          <a:ln w="9525">
            <a:noFill/>
            <a:miter lim="800000"/>
            <a:headEnd/>
            <a:tailEnd/>
          </a:ln>
        </xdr:spPr>
        <xdr:txBody>
          <a:bodyPr vertOverflow="clip" wrap="square" lIns="9144" tIns="9144" rIns="9144" bIns="9144" anchor="t" upright="1"/>
          <a:lstStyle/>
          <a:p>
            <a:pPr algn="ctr" rtl="0">
              <a:defRPr sz="1000"/>
            </a:pPr>
            <a:endParaRPr lang="vi-VN" sz="1125" b="1" i="0" u="none" strike="noStrike" baseline="0">
              <a:solidFill>
                <a:srgbClr val="000000"/>
              </a:solidFill>
              <a:latin typeface="Times New Roman"/>
              <a:cs typeface="Times New Roman"/>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aaa/LOCALS~1/Temp/Rar$DI01.094/4.%20BCTC%20va%20BC%20VKD%20Dai%20Nam%206T%20-%20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INFO"/>
      <sheetName val="PAJE"/>
      <sheetName val="BS"/>
      <sheetName val="PL"/>
      <sheetName val="CF1"/>
      <sheetName val="TM(NV)"/>
      <sheetName val="TM"/>
      <sheetName val="WK (BS)"/>
      <sheetName val="WK (PL)"/>
      <sheetName val="TM(DT)"/>
      <sheetName val="VKD"/>
      <sheetName val="RR-TTr"/>
      <sheetName val="RR-TT"/>
      <sheetName val="RR-Hd"/>
      <sheetName val="RR.VKD"/>
      <sheetName val="5.05"/>
      <sheetName val="5.07.1"/>
      <sheetName val="5.07.2"/>
      <sheetName val="5.07.3"/>
      <sheetName val="PL 6T cuoi nam 2012"/>
      <sheetName val="Dinh gia CK"/>
      <sheetName val="131 chi tiet"/>
      <sheetName val="du phong 131"/>
      <sheetName val="OE0-Tong hop cac CCTC"/>
      <sheetName val="OE1-GT ghi so va GT hop ly"/>
      <sheetName val="OE11-Tinh hien gia cho vay-vay"/>
      <sheetName val="OE2-Tai san dam bao"/>
      <sheetName val="OE3-Thoi han thanh toan"/>
      <sheetName val="OE4-Ngoai te thuan"/>
      <sheetName val="OE41-Do nhay voi ty gia USD"/>
      <sheetName val="OE5-CCTC co lai suat tha noi"/>
      <sheetName val="OE51-Do nhay voi lai suat VND"/>
      <sheetName val="OE52-Do nhay voi lai suat USD"/>
      <sheetName val="OE6-Do nhay voi gia CK"/>
      <sheetName val="OE7-Phan tich TSTC"/>
      <sheetName val="OE71-TSTC qua han ko giam gia"/>
      <sheetName val="Gia tri hop ly"/>
      <sheetName val="TS dam bao"/>
      <sheetName val="Thoi han thanh toan"/>
      <sheetName val="Theo Khu vuc -KDKD"/>
      <sheetName val="Theo Khu vuc - TS"/>
      <sheetName val="Theo linh vuc"/>
      <sheetName val="Thong tin bo sung"/>
      <sheetName val="Do nhay voi ngoai te"/>
      <sheetName val="Do nhay voi lai suat"/>
      <sheetName val="Do nhay voi gia CK"/>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0000000000"/>
      <sheetName val="1000000000"/>
    </sheetNames>
    <sheetDataSet>
      <sheetData sheetId="0" refreshError="1">
        <row r="2">
          <cell r="B2" t="str">
            <v>CÔNG TY CỔ PHẦN CHỨNG KHOÁN ĐẠI NAM</v>
          </cell>
        </row>
        <row r="13">
          <cell r="A13" t="str">
            <v>Kế toán trưởng</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9933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9933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H214"/>
  <sheetViews>
    <sheetView tabSelected="1" zoomScaleNormal="100" workbookViewId="0">
      <selection activeCell="A203" sqref="A203:XFD207"/>
    </sheetView>
  </sheetViews>
  <sheetFormatPr defaultRowHeight="12"/>
  <cols>
    <col min="1" max="1" width="42.7109375" style="8" customWidth="1"/>
    <col min="2" max="2" width="7.5703125" style="8" customWidth="1"/>
    <col min="3" max="3" width="8.7109375" style="27" customWidth="1"/>
    <col min="4" max="4" width="16.28515625" style="8" customWidth="1"/>
    <col min="5" max="5" width="17.85546875" style="8" customWidth="1"/>
    <col min="6" max="6" width="9.85546875" style="8" bestFit="1" customWidth="1"/>
    <col min="7" max="7" width="10.5703125" style="8" customWidth="1"/>
    <col min="8" max="8" width="15.140625" style="8" bestFit="1" customWidth="1"/>
    <col min="9" max="16384" width="9.140625" style="8"/>
  </cols>
  <sheetData>
    <row r="1" spans="1:5" s="3" customFormat="1" ht="13.5">
      <c r="A1" s="164" t="s">
        <v>691</v>
      </c>
      <c r="B1" s="164"/>
      <c r="C1" s="1"/>
      <c r="D1" s="2"/>
      <c r="E1" s="1" t="s">
        <v>695</v>
      </c>
    </row>
    <row r="2" spans="1:5" s="3" customFormat="1" ht="13.5" customHeight="1">
      <c r="A2" s="4" t="s">
        <v>692</v>
      </c>
      <c r="B2" s="5"/>
      <c r="C2" s="1"/>
      <c r="D2" s="166" t="s">
        <v>696</v>
      </c>
      <c r="E2" s="166"/>
    </row>
    <row r="3" spans="1:5" s="3" customFormat="1" ht="13.5">
      <c r="A3" s="28" t="s">
        <v>694</v>
      </c>
      <c r="C3" s="1"/>
      <c r="D3" s="166"/>
      <c r="E3" s="166"/>
    </row>
    <row r="4" spans="1:5" s="3" customFormat="1">
      <c r="A4" s="165" t="s">
        <v>693</v>
      </c>
      <c r="B4" s="165"/>
    </row>
    <row r="6" spans="1:5">
      <c r="A6" s="6"/>
      <c r="B6" s="6"/>
      <c r="C6" s="7"/>
      <c r="D6" s="6"/>
      <c r="E6" s="6"/>
    </row>
    <row r="7" spans="1:5" ht="15.75" customHeight="1">
      <c r="A7" s="163" t="s">
        <v>188</v>
      </c>
      <c r="B7" s="163"/>
      <c r="C7" s="163"/>
      <c r="D7" s="163"/>
      <c r="E7" s="163"/>
    </row>
    <row r="8" spans="1:5" ht="15.75" customHeight="1">
      <c r="A8" s="167" t="s">
        <v>699</v>
      </c>
      <c r="B8" s="167"/>
      <c r="C8" s="167"/>
      <c r="D8" s="167"/>
      <c r="E8" s="167"/>
    </row>
    <row r="9" spans="1:5" ht="11.25" customHeight="1">
      <c r="A9" s="9"/>
      <c r="B9" s="9"/>
      <c r="C9" s="9"/>
      <c r="D9" s="9"/>
      <c r="E9" s="9"/>
    </row>
    <row r="10" spans="1:5" ht="23.25" customHeight="1">
      <c r="A10" s="10" t="s">
        <v>445</v>
      </c>
      <c r="B10" s="10" t="s">
        <v>11</v>
      </c>
      <c r="C10" s="47" t="s">
        <v>1222</v>
      </c>
      <c r="D10" s="10" t="s">
        <v>697</v>
      </c>
      <c r="E10" s="10" t="s">
        <v>698</v>
      </c>
    </row>
    <row r="11" spans="1:5" ht="13.7" customHeight="1">
      <c r="A11" s="11" t="s">
        <v>67</v>
      </c>
      <c r="B11" s="12"/>
      <c r="C11" s="13"/>
      <c r="D11" s="14"/>
      <c r="E11" s="14"/>
    </row>
    <row r="12" spans="1:5" ht="13.7" customHeight="1">
      <c r="A12" s="15" t="s">
        <v>73</v>
      </c>
      <c r="B12" s="16" t="s">
        <v>12</v>
      </c>
      <c r="C12" s="17"/>
      <c r="D12" s="18">
        <f>D13+D34</f>
        <v>153488030162</v>
      </c>
      <c r="E12" s="18">
        <f>E13+E34</f>
        <v>133866043441</v>
      </c>
    </row>
    <row r="13" spans="1:5" ht="13.7" customHeight="1">
      <c r="A13" s="19" t="s">
        <v>74</v>
      </c>
      <c r="B13" s="16" t="s">
        <v>479</v>
      </c>
      <c r="C13" s="20"/>
      <c r="D13" s="18">
        <f>D14+D17+D18+D19+D21+D22+D29+D32+D33</f>
        <v>152730386449</v>
      </c>
      <c r="E13" s="18">
        <f>E14+E17+E18+E19+E21+E22+E29+E32+E33</f>
        <v>133418976176</v>
      </c>
    </row>
    <row r="14" spans="1:5" ht="13.7" customHeight="1">
      <c r="A14" s="16" t="s">
        <v>189</v>
      </c>
      <c r="B14" s="16" t="s">
        <v>480</v>
      </c>
      <c r="C14" s="20"/>
      <c r="D14" s="18">
        <f>D15</f>
        <v>40733267</v>
      </c>
      <c r="E14" s="18">
        <f>E15</f>
        <v>37059451</v>
      </c>
    </row>
    <row r="15" spans="1:5" ht="13.7" customHeight="1">
      <c r="A15" s="21" t="s">
        <v>190</v>
      </c>
      <c r="B15" s="16" t="s">
        <v>481</v>
      </c>
      <c r="C15" s="20"/>
      <c r="D15" s="22">
        <v>40733267</v>
      </c>
      <c r="E15" s="22">
        <v>37059451</v>
      </c>
    </row>
    <row r="16" spans="1:5" ht="13.7" customHeight="1">
      <c r="A16" s="21" t="s">
        <v>191</v>
      </c>
      <c r="B16" s="16" t="s">
        <v>482</v>
      </c>
      <c r="C16" s="20"/>
      <c r="D16" s="18"/>
      <c r="E16" s="18"/>
    </row>
    <row r="17" spans="1:6" ht="13.7" customHeight="1">
      <c r="A17" s="16" t="s">
        <v>192</v>
      </c>
      <c r="B17" s="16" t="s">
        <v>483</v>
      </c>
      <c r="C17" s="20"/>
      <c r="D17" s="22">
        <v>28060561260</v>
      </c>
      <c r="E17" s="22">
        <v>28060561260</v>
      </c>
    </row>
    <row r="18" spans="1:6" ht="13.7" customHeight="1">
      <c r="A18" s="16" t="s">
        <v>193</v>
      </c>
      <c r="B18" s="16" t="s">
        <v>484</v>
      </c>
      <c r="C18" s="20"/>
      <c r="D18" s="22">
        <v>59000000000</v>
      </c>
      <c r="E18" s="22">
        <v>51900000000</v>
      </c>
    </row>
    <row r="19" spans="1:6" ht="13.7" customHeight="1">
      <c r="A19" s="16" t="s">
        <v>194</v>
      </c>
      <c r="B19" s="16" t="s">
        <v>485</v>
      </c>
      <c r="C19" s="20"/>
      <c r="D19" s="22">
        <v>72150432496</v>
      </c>
      <c r="E19" s="22">
        <v>60397992135</v>
      </c>
    </row>
    <row r="20" spans="1:6" ht="13.7" customHeight="1">
      <c r="A20" s="16" t="s">
        <v>195</v>
      </c>
      <c r="B20" s="16" t="s">
        <v>486</v>
      </c>
      <c r="C20" s="20"/>
      <c r="D20" s="18"/>
      <c r="E20" s="18"/>
    </row>
    <row r="21" spans="1:6" ht="25.5" customHeight="1">
      <c r="A21" s="16" t="s">
        <v>196</v>
      </c>
      <c r="B21" s="16" t="s">
        <v>487</v>
      </c>
      <c r="C21" s="20"/>
      <c r="D21" s="22">
        <v>-358943260</v>
      </c>
      <c r="E21" s="22">
        <v>-260940260</v>
      </c>
      <c r="F21" s="26"/>
    </row>
    <row r="22" spans="1:6" ht="13.7" customHeight="1">
      <c r="A22" s="16" t="s">
        <v>197</v>
      </c>
      <c r="B22" s="16" t="s">
        <v>488</v>
      </c>
      <c r="C22" s="20"/>
      <c r="D22" s="22">
        <f>D24+D23</f>
        <v>1242671447</v>
      </c>
      <c r="E22" s="22">
        <f>E24+E23</f>
        <v>710947070</v>
      </c>
    </row>
    <row r="23" spans="1:6" ht="13.7" customHeight="1">
      <c r="A23" s="21" t="s">
        <v>198</v>
      </c>
      <c r="B23" s="16" t="s">
        <v>489</v>
      </c>
      <c r="C23" s="20"/>
      <c r="D23" s="18"/>
      <c r="E23" s="18"/>
    </row>
    <row r="24" spans="1:6" ht="13.7" customHeight="1">
      <c r="A24" s="21" t="s">
        <v>199</v>
      </c>
      <c r="B24" s="16" t="s">
        <v>490</v>
      </c>
      <c r="C24" s="20"/>
      <c r="D24" s="22">
        <f>D27+D26</f>
        <v>1242671447</v>
      </c>
      <c r="E24" s="22">
        <f>E27+E26</f>
        <v>710947070</v>
      </c>
    </row>
    <row r="25" spans="1:6" ht="13.7" customHeight="1">
      <c r="A25" s="21" t="s">
        <v>200</v>
      </c>
      <c r="B25" s="16" t="s">
        <v>491</v>
      </c>
      <c r="C25" s="20"/>
      <c r="D25" s="18"/>
      <c r="E25" s="18"/>
    </row>
    <row r="26" spans="1:6" ht="30" customHeight="1">
      <c r="A26" s="21" t="s">
        <v>201</v>
      </c>
      <c r="B26" s="16" t="s">
        <v>492</v>
      </c>
      <c r="C26" s="20"/>
      <c r="D26" s="18"/>
      <c r="E26" s="18"/>
    </row>
    <row r="27" spans="1:6" ht="13.7" customHeight="1">
      <c r="A27" s="21" t="s">
        <v>202</v>
      </c>
      <c r="B27" s="16" t="s">
        <v>493</v>
      </c>
      <c r="C27" s="20"/>
      <c r="D27" s="22">
        <v>1242671447</v>
      </c>
      <c r="E27" s="22">
        <v>710947070</v>
      </c>
    </row>
    <row r="28" spans="1:6" ht="13.7" customHeight="1">
      <c r="A28" s="16" t="s">
        <v>203</v>
      </c>
      <c r="B28" s="16" t="s">
        <v>494</v>
      </c>
      <c r="C28" s="20"/>
      <c r="D28" s="18"/>
      <c r="E28" s="18"/>
    </row>
    <row r="29" spans="1:6" ht="13.7" customHeight="1">
      <c r="A29" s="16" t="s">
        <v>204</v>
      </c>
      <c r="B29" s="16" t="s">
        <v>495</v>
      </c>
      <c r="C29" s="20"/>
      <c r="D29" s="22">
        <v>289673605</v>
      </c>
      <c r="E29" s="22">
        <v>207040445</v>
      </c>
    </row>
    <row r="30" spans="1:6" ht="13.7" customHeight="1">
      <c r="A30" s="16" t="s">
        <v>205</v>
      </c>
      <c r="B30" s="16" t="s">
        <v>496</v>
      </c>
      <c r="C30" s="20"/>
      <c r="D30" s="18"/>
      <c r="E30" s="18"/>
    </row>
    <row r="31" spans="1:6" ht="13.7" customHeight="1">
      <c r="A31" s="16" t="s">
        <v>206</v>
      </c>
      <c r="B31" s="16" t="s">
        <v>497</v>
      </c>
      <c r="C31" s="20"/>
      <c r="D31" s="18"/>
      <c r="E31" s="18"/>
    </row>
    <row r="32" spans="1:6" ht="13.7" customHeight="1">
      <c r="A32" s="16" t="s">
        <v>207</v>
      </c>
      <c r="B32" s="16" t="s">
        <v>498</v>
      </c>
      <c r="C32" s="20"/>
      <c r="D32" s="22">
        <v>77960619</v>
      </c>
      <c r="E32" s="22">
        <v>139019060</v>
      </c>
    </row>
    <row r="33" spans="1:5" ht="13.7" customHeight="1">
      <c r="A33" s="16" t="s">
        <v>208</v>
      </c>
      <c r="B33" s="16" t="s">
        <v>499</v>
      </c>
      <c r="C33" s="20"/>
      <c r="D33" s="22">
        <v>-7772702985</v>
      </c>
      <c r="E33" s="22">
        <v>-7772702985</v>
      </c>
    </row>
    <row r="34" spans="1:5" ht="13.7" customHeight="1">
      <c r="A34" s="19" t="s">
        <v>209</v>
      </c>
      <c r="B34" s="16" t="s">
        <v>500</v>
      </c>
      <c r="C34" s="20"/>
      <c r="D34" s="18">
        <f>D35+D36+D37+D38</f>
        <v>757643713</v>
      </c>
      <c r="E34" s="18">
        <f>E35+E36+E37+E38+E39</f>
        <v>447067265</v>
      </c>
    </row>
    <row r="35" spans="1:5" ht="13.7" customHeight="1">
      <c r="A35" s="16" t="s">
        <v>210</v>
      </c>
      <c r="B35" s="16" t="s">
        <v>501</v>
      </c>
      <c r="C35" s="20"/>
      <c r="D35" s="22">
        <v>55800000</v>
      </c>
      <c r="E35" s="22">
        <v>6000000</v>
      </c>
    </row>
    <row r="36" spans="1:5" ht="13.7" customHeight="1">
      <c r="A36" s="16" t="s">
        <v>211</v>
      </c>
      <c r="B36" s="16" t="s">
        <v>502</v>
      </c>
      <c r="C36" s="20"/>
      <c r="D36" s="18"/>
      <c r="E36" s="18"/>
    </row>
    <row r="37" spans="1:5" ht="13.7" customHeight="1">
      <c r="A37" s="16" t="s">
        <v>212</v>
      </c>
      <c r="B37" s="16" t="s">
        <v>503</v>
      </c>
      <c r="C37" s="20"/>
      <c r="D37" s="22">
        <v>419468363</v>
      </c>
      <c r="E37" s="22">
        <v>66127809</v>
      </c>
    </row>
    <row r="38" spans="1:5" ht="13.7" customHeight="1">
      <c r="A38" s="16" t="s">
        <v>213</v>
      </c>
      <c r="B38" s="16" t="s">
        <v>504</v>
      </c>
      <c r="C38" s="20"/>
      <c r="D38" s="22">
        <v>282375350</v>
      </c>
      <c r="E38" s="22">
        <v>282375350</v>
      </c>
    </row>
    <row r="39" spans="1:5" ht="13.7" customHeight="1">
      <c r="A39" s="16" t="s">
        <v>66</v>
      </c>
      <c r="B39" s="16" t="s">
        <v>505</v>
      </c>
      <c r="C39" s="20"/>
      <c r="D39" s="22" t="s">
        <v>700</v>
      </c>
      <c r="E39" s="22">
        <v>92564106</v>
      </c>
    </row>
    <row r="40" spans="1:5" ht="13.7" customHeight="1">
      <c r="A40" s="16" t="s">
        <v>214</v>
      </c>
      <c r="B40" s="16" t="s">
        <v>506</v>
      </c>
      <c r="C40" s="20"/>
      <c r="D40" s="18"/>
      <c r="E40" s="18"/>
    </row>
    <row r="41" spans="1:5" ht="13.7" customHeight="1">
      <c r="A41" s="15" t="s">
        <v>215</v>
      </c>
      <c r="B41" s="16" t="s">
        <v>13</v>
      </c>
      <c r="C41" s="20"/>
      <c r="D41" s="18">
        <f>D48+D66</f>
        <v>10995200039</v>
      </c>
      <c r="E41" s="18">
        <f>E48+E66</f>
        <v>10424162935</v>
      </c>
    </row>
    <row r="42" spans="1:5" ht="13.7" customHeight="1">
      <c r="A42" s="19" t="s">
        <v>216</v>
      </c>
      <c r="B42" s="16" t="s">
        <v>507</v>
      </c>
      <c r="C42" s="20"/>
      <c r="D42" s="18"/>
      <c r="E42" s="18"/>
    </row>
    <row r="43" spans="1:5" ht="13.7" customHeight="1">
      <c r="A43" s="16" t="s">
        <v>217</v>
      </c>
      <c r="B43" s="16" t="s">
        <v>508</v>
      </c>
      <c r="C43" s="20"/>
      <c r="D43" s="18"/>
      <c r="E43" s="18"/>
    </row>
    <row r="44" spans="1:5" ht="13.7" customHeight="1">
      <c r="A44" s="16" t="s">
        <v>218</v>
      </c>
      <c r="B44" s="16" t="s">
        <v>509</v>
      </c>
      <c r="C44" s="20"/>
      <c r="D44" s="18"/>
      <c r="E44" s="18"/>
    </row>
    <row r="45" spans="1:5" ht="13.7" customHeight="1">
      <c r="A45" s="21" t="s">
        <v>219</v>
      </c>
      <c r="B45" s="16" t="s">
        <v>510</v>
      </c>
      <c r="C45" s="20"/>
      <c r="D45" s="18"/>
      <c r="E45" s="18"/>
    </row>
    <row r="46" spans="1:5" ht="13.7" customHeight="1">
      <c r="A46" s="21" t="s">
        <v>220</v>
      </c>
      <c r="B46" s="16" t="s">
        <v>511</v>
      </c>
      <c r="C46" s="20"/>
      <c r="D46" s="18"/>
      <c r="E46" s="18"/>
    </row>
    <row r="47" spans="1:5" ht="13.7" customHeight="1">
      <c r="A47" s="21" t="s">
        <v>221</v>
      </c>
      <c r="B47" s="16" t="s">
        <v>512</v>
      </c>
      <c r="C47" s="20"/>
      <c r="D47" s="18"/>
      <c r="E47" s="18"/>
    </row>
    <row r="48" spans="1:5" ht="13.7" customHeight="1">
      <c r="A48" s="19" t="s">
        <v>0</v>
      </c>
      <c r="B48" s="16" t="s">
        <v>513</v>
      </c>
      <c r="C48" s="20"/>
      <c r="D48" s="18">
        <f>D49+D57</f>
        <v>5440077999</v>
      </c>
      <c r="E48" s="18">
        <f>E49+E57</f>
        <v>5487893469</v>
      </c>
    </row>
    <row r="49" spans="1:5" ht="13.7" customHeight="1">
      <c r="A49" s="16" t="s">
        <v>6</v>
      </c>
      <c r="B49" s="16" t="s">
        <v>514</v>
      </c>
      <c r="C49" s="20"/>
      <c r="D49" s="22">
        <v>1671126386</v>
      </c>
      <c r="E49" s="22">
        <v>1471441856</v>
      </c>
    </row>
    <row r="50" spans="1:5" ht="13.7" customHeight="1">
      <c r="A50" s="21" t="s">
        <v>9</v>
      </c>
      <c r="B50" s="16" t="s">
        <v>515</v>
      </c>
      <c r="C50" s="20"/>
      <c r="D50" s="22">
        <v>4552966152</v>
      </c>
      <c r="E50" s="22">
        <v>4244419133</v>
      </c>
    </row>
    <row r="51" spans="1:5" ht="13.7" customHeight="1">
      <c r="A51" s="21" t="s">
        <v>222</v>
      </c>
      <c r="B51" s="16" t="s">
        <v>516</v>
      </c>
      <c r="C51" s="20"/>
      <c r="D51" s="22">
        <v>-2881839766</v>
      </c>
      <c r="E51" s="22">
        <v>-2772977277</v>
      </c>
    </row>
    <row r="52" spans="1:5" ht="13.7" customHeight="1">
      <c r="A52" s="21" t="s">
        <v>223</v>
      </c>
      <c r="B52" s="16" t="s">
        <v>517</v>
      </c>
      <c r="C52" s="20"/>
      <c r="D52" s="18"/>
      <c r="E52" s="18"/>
    </row>
    <row r="53" spans="1:5" ht="13.7" customHeight="1">
      <c r="A53" s="16" t="s">
        <v>7</v>
      </c>
      <c r="B53" s="16" t="s">
        <v>518</v>
      </c>
      <c r="C53" s="20"/>
      <c r="D53" s="18"/>
      <c r="E53" s="18"/>
    </row>
    <row r="54" spans="1:5" ht="13.7" customHeight="1">
      <c r="A54" s="21" t="s">
        <v>9</v>
      </c>
      <c r="B54" s="16" t="s">
        <v>519</v>
      </c>
      <c r="C54" s="20"/>
      <c r="D54" s="18"/>
      <c r="E54" s="18"/>
    </row>
    <row r="55" spans="1:5" ht="13.7" customHeight="1">
      <c r="A55" s="21" t="s">
        <v>222</v>
      </c>
      <c r="B55" s="16" t="s">
        <v>520</v>
      </c>
      <c r="C55" s="20"/>
      <c r="D55" s="18"/>
      <c r="E55" s="18"/>
    </row>
    <row r="56" spans="1:5" ht="13.7" customHeight="1">
      <c r="A56" s="21" t="s">
        <v>224</v>
      </c>
      <c r="B56" s="16" t="s">
        <v>521</v>
      </c>
      <c r="C56" s="20"/>
      <c r="D56" s="18"/>
      <c r="E56" s="18"/>
    </row>
    <row r="57" spans="1:5" ht="13.7" customHeight="1">
      <c r="A57" s="16" t="s">
        <v>8</v>
      </c>
      <c r="B57" s="16" t="s">
        <v>522</v>
      </c>
      <c r="C57" s="20"/>
      <c r="D57" s="22">
        <v>3768951613</v>
      </c>
      <c r="E57" s="22">
        <v>4016451613</v>
      </c>
    </row>
    <row r="58" spans="1:5" ht="13.7" customHeight="1">
      <c r="A58" s="21" t="s">
        <v>9</v>
      </c>
      <c r="B58" s="21" t="s">
        <v>523</v>
      </c>
      <c r="C58" s="20"/>
      <c r="D58" s="22">
        <v>4950000000</v>
      </c>
      <c r="E58" s="22">
        <v>4950000000</v>
      </c>
    </row>
    <row r="59" spans="1:5" ht="13.7" customHeight="1">
      <c r="A59" s="21" t="s">
        <v>222</v>
      </c>
      <c r="B59" s="16" t="s">
        <v>524</v>
      </c>
      <c r="C59" s="20"/>
      <c r="D59" s="22">
        <v>-1181048387</v>
      </c>
      <c r="E59" s="22">
        <v>-933548387</v>
      </c>
    </row>
    <row r="60" spans="1:5" ht="13.7" customHeight="1">
      <c r="A60" s="21" t="s">
        <v>224</v>
      </c>
      <c r="B60" s="16" t="s">
        <v>525</v>
      </c>
      <c r="C60" s="20"/>
      <c r="D60" s="18"/>
      <c r="E60" s="18"/>
    </row>
    <row r="61" spans="1:5" ht="13.7" customHeight="1">
      <c r="A61" s="19" t="s">
        <v>1</v>
      </c>
      <c r="B61" s="16" t="s">
        <v>526</v>
      </c>
      <c r="C61" s="20"/>
      <c r="D61" s="18"/>
      <c r="E61" s="18"/>
    </row>
    <row r="62" spans="1:5" ht="13.7" customHeight="1">
      <c r="A62" s="21" t="s">
        <v>9</v>
      </c>
      <c r="B62" s="16" t="s">
        <v>527</v>
      </c>
      <c r="C62" s="23"/>
      <c r="D62" s="18"/>
      <c r="E62" s="18"/>
    </row>
    <row r="63" spans="1:5" ht="13.7" customHeight="1">
      <c r="A63" s="21" t="s">
        <v>222</v>
      </c>
      <c r="B63" s="16" t="s">
        <v>528</v>
      </c>
      <c r="C63" s="20"/>
      <c r="D63" s="18"/>
      <c r="E63" s="18"/>
    </row>
    <row r="64" spans="1:5" ht="13.7" customHeight="1">
      <c r="A64" s="21" t="s">
        <v>225</v>
      </c>
      <c r="B64" s="15" t="s">
        <v>529</v>
      </c>
      <c r="C64" s="17"/>
      <c r="D64" s="18"/>
      <c r="E64" s="18"/>
    </row>
    <row r="65" spans="1:5" ht="13.7" customHeight="1">
      <c r="A65" s="19" t="s">
        <v>226</v>
      </c>
      <c r="B65" s="19" t="s">
        <v>530</v>
      </c>
      <c r="C65" s="20"/>
      <c r="D65" s="18"/>
      <c r="E65" s="18"/>
    </row>
    <row r="66" spans="1:5" ht="13.7" customHeight="1">
      <c r="A66" s="16" t="s">
        <v>2</v>
      </c>
      <c r="B66" s="16" t="s">
        <v>531</v>
      </c>
      <c r="C66" s="20"/>
      <c r="D66" s="18">
        <f>D68+D70</f>
        <v>5555122040</v>
      </c>
      <c r="E66" s="18">
        <f>E68+E70</f>
        <v>4936269466</v>
      </c>
    </row>
    <row r="67" spans="1:5" ht="13.7" customHeight="1">
      <c r="A67" s="16" t="s">
        <v>227</v>
      </c>
      <c r="B67" s="16" t="s">
        <v>532</v>
      </c>
      <c r="C67" s="20"/>
      <c r="D67" s="18"/>
      <c r="E67" s="18"/>
    </row>
    <row r="68" spans="1:5" ht="13.7" customHeight="1">
      <c r="A68" s="16" t="s">
        <v>228</v>
      </c>
      <c r="B68" s="16" t="s">
        <v>533</v>
      </c>
      <c r="C68" s="20"/>
      <c r="D68" s="22">
        <v>895128800</v>
      </c>
      <c r="E68" s="22">
        <v>902885786</v>
      </c>
    </row>
    <row r="69" spans="1:5" ht="13.7" customHeight="1">
      <c r="A69" s="16" t="s">
        <v>229</v>
      </c>
      <c r="B69" s="16" t="s">
        <v>534</v>
      </c>
      <c r="C69" s="20"/>
      <c r="D69" s="18"/>
      <c r="E69" s="18"/>
    </row>
    <row r="70" spans="1:5" ht="13.7" customHeight="1">
      <c r="A70" s="16" t="s">
        <v>230</v>
      </c>
      <c r="B70" s="16" t="s">
        <v>535</v>
      </c>
      <c r="C70" s="20"/>
      <c r="D70" s="22">
        <v>4659993240</v>
      </c>
      <c r="E70" s="22">
        <v>4033383680</v>
      </c>
    </row>
    <row r="71" spans="1:5" ht="13.7" customHeight="1">
      <c r="A71" s="21" t="s">
        <v>231</v>
      </c>
      <c r="B71" s="19" t="s">
        <v>536</v>
      </c>
      <c r="C71" s="20"/>
      <c r="D71" s="18"/>
      <c r="E71" s="18"/>
    </row>
    <row r="72" spans="1:5" ht="13.7" customHeight="1">
      <c r="A72" s="19" t="s">
        <v>232</v>
      </c>
      <c r="B72" s="16" t="s">
        <v>537</v>
      </c>
      <c r="C72" s="20"/>
      <c r="D72" s="18"/>
      <c r="E72" s="18"/>
    </row>
    <row r="73" spans="1:5" ht="13.7" customHeight="1">
      <c r="A73" s="64" t="s">
        <v>233</v>
      </c>
      <c r="B73" s="64" t="s">
        <v>538</v>
      </c>
      <c r="C73" s="65"/>
      <c r="D73" s="66">
        <f>D41+D12</f>
        <v>164483230201</v>
      </c>
      <c r="E73" s="66">
        <f>E41+E12</f>
        <v>144290206376</v>
      </c>
    </row>
    <row r="74" spans="1:5" ht="13.7" customHeight="1">
      <c r="A74" s="15" t="s">
        <v>234</v>
      </c>
      <c r="B74" s="16" t="s">
        <v>14</v>
      </c>
      <c r="C74" s="20"/>
      <c r="D74" s="18">
        <f>D75</f>
        <v>18504464263</v>
      </c>
      <c r="E74" s="18">
        <f>E75</f>
        <v>940196186</v>
      </c>
    </row>
    <row r="75" spans="1:5" ht="13.7" customHeight="1">
      <c r="A75" s="19" t="s">
        <v>235</v>
      </c>
      <c r="B75" s="16" t="s">
        <v>539</v>
      </c>
      <c r="C75" s="20"/>
      <c r="D75" s="18">
        <f>SUM(D76:D96)</f>
        <v>18504464263</v>
      </c>
      <c r="E75" s="18">
        <f>SUM(E76:E96)</f>
        <v>940196186</v>
      </c>
    </row>
    <row r="76" spans="1:5" ht="13.7" customHeight="1">
      <c r="A76" s="16" t="s">
        <v>236</v>
      </c>
      <c r="B76" s="16" t="s">
        <v>540</v>
      </c>
      <c r="C76" s="20"/>
      <c r="D76" s="22">
        <v>18006097926</v>
      </c>
      <c r="E76" s="22">
        <v>75000000</v>
      </c>
    </row>
    <row r="77" spans="1:5" ht="13.7" customHeight="1">
      <c r="A77" s="21" t="s">
        <v>237</v>
      </c>
      <c r="B77" s="16" t="s">
        <v>541</v>
      </c>
      <c r="C77" s="20"/>
      <c r="D77" s="22"/>
      <c r="E77" s="22"/>
    </row>
    <row r="78" spans="1:5" ht="13.7" customHeight="1">
      <c r="A78" s="21" t="s">
        <v>238</v>
      </c>
      <c r="B78" s="16" t="s">
        <v>542</v>
      </c>
      <c r="C78" s="20"/>
      <c r="D78" s="18"/>
      <c r="E78" s="18"/>
    </row>
    <row r="79" spans="1:5" ht="13.7" customHeight="1">
      <c r="A79" s="16" t="s">
        <v>239</v>
      </c>
      <c r="B79" s="16" t="s">
        <v>543</v>
      </c>
      <c r="C79" s="20"/>
      <c r="D79" s="18"/>
      <c r="E79" s="18"/>
    </row>
    <row r="80" spans="1:5" ht="13.7" customHeight="1">
      <c r="A80" s="16" t="s">
        <v>240</v>
      </c>
      <c r="B80" s="16" t="s">
        <v>544</v>
      </c>
      <c r="C80" s="20"/>
      <c r="D80" s="18"/>
      <c r="E80" s="18"/>
    </row>
    <row r="81" spans="1:5" ht="13.7" customHeight="1">
      <c r="A81" s="16" t="s">
        <v>241</v>
      </c>
      <c r="B81" s="16" t="s">
        <v>545</v>
      </c>
      <c r="C81" s="20"/>
      <c r="D81" s="18"/>
      <c r="E81" s="18"/>
    </row>
    <row r="82" spans="1:5" ht="13.7" customHeight="1">
      <c r="A82" s="16" t="s">
        <v>242</v>
      </c>
      <c r="B82" s="19" t="s">
        <v>546</v>
      </c>
      <c r="C82" s="20"/>
      <c r="D82" s="18"/>
      <c r="E82" s="18"/>
    </row>
    <row r="83" spans="1:5" ht="13.7" customHeight="1">
      <c r="A83" s="16" t="s">
        <v>243</v>
      </c>
      <c r="B83" s="16" t="s">
        <v>547</v>
      </c>
      <c r="C83" s="20"/>
      <c r="D83" s="22">
        <v>305020897</v>
      </c>
      <c r="E83" s="22">
        <v>187955807</v>
      </c>
    </row>
    <row r="84" spans="1:5" ht="13.7" customHeight="1">
      <c r="A84" s="16" t="s">
        <v>244</v>
      </c>
      <c r="B84" s="16" t="s">
        <v>548</v>
      </c>
      <c r="C84" s="20"/>
      <c r="D84" s="18"/>
      <c r="E84" s="18"/>
    </row>
    <row r="85" spans="1:5" ht="13.7" customHeight="1">
      <c r="A85" s="16" t="s">
        <v>245</v>
      </c>
      <c r="B85" s="19" t="s">
        <v>549</v>
      </c>
      <c r="C85" s="20"/>
      <c r="D85" s="22">
        <v>110186102</v>
      </c>
      <c r="E85" s="22">
        <v>547587626</v>
      </c>
    </row>
    <row r="86" spans="1:5" ht="13.7" customHeight="1">
      <c r="A86" s="16" t="s">
        <v>246</v>
      </c>
      <c r="B86" s="16" t="s">
        <v>550</v>
      </c>
      <c r="C86" s="20"/>
      <c r="D86" s="18"/>
      <c r="E86" s="18"/>
    </row>
    <row r="87" spans="1:5" ht="13.7" customHeight="1">
      <c r="A87" s="16" t="s">
        <v>247</v>
      </c>
      <c r="B87" s="16" t="s">
        <v>551</v>
      </c>
      <c r="C87" s="20"/>
      <c r="D87" s="22">
        <v>-1060718466</v>
      </c>
      <c r="E87" s="22">
        <v>-912293892</v>
      </c>
    </row>
    <row r="88" spans="1:5" ht="13.7" customHeight="1">
      <c r="A88" s="16" t="s">
        <v>248</v>
      </c>
      <c r="B88" s="16" t="s">
        <v>552</v>
      </c>
      <c r="C88" s="20"/>
      <c r="D88" s="22">
        <v>335689608</v>
      </c>
      <c r="E88" s="22">
        <v>466970017</v>
      </c>
    </row>
    <row r="89" spans="1:5" ht="13.7" customHeight="1">
      <c r="A89" s="16" t="s">
        <v>249</v>
      </c>
      <c r="B89" s="16" t="s">
        <v>553</v>
      </c>
      <c r="C89" s="20"/>
      <c r="D89" s="22">
        <v>49847200</v>
      </c>
      <c r="E89" s="22">
        <v>43554550</v>
      </c>
    </row>
    <row r="90" spans="1:5" ht="13.7" customHeight="1">
      <c r="A90" s="16" t="s">
        <v>250</v>
      </c>
      <c r="B90" s="16" t="s">
        <v>554</v>
      </c>
      <c r="C90" s="20"/>
      <c r="D90" s="22">
        <v>26825441</v>
      </c>
      <c r="E90" s="22">
        <v>69049940</v>
      </c>
    </row>
    <row r="91" spans="1:5" ht="13.7" customHeight="1">
      <c r="A91" s="16" t="s">
        <v>251</v>
      </c>
      <c r="B91" s="16" t="s">
        <v>555</v>
      </c>
      <c r="C91" s="20"/>
      <c r="D91" s="18"/>
      <c r="E91" s="18"/>
    </row>
    <row r="92" spans="1:5" ht="13.7" customHeight="1">
      <c r="A92" s="16" t="s">
        <v>252</v>
      </c>
      <c r="B92" s="16" t="s">
        <v>556</v>
      </c>
      <c r="C92" s="20"/>
      <c r="D92" s="18"/>
      <c r="E92" s="18"/>
    </row>
    <row r="93" spans="1:5" ht="13.7" customHeight="1">
      <c r="A93" s="16" t="s">
        <v>253</v>
      </c>
      <c r="B93" s="19" t="s">
        <v>557</v>
      </c>
      <c r="C93" s="20"/>
      <c r="D93" s="18"/>
      <c r="E93" s="18"/>
    </row>
    <row r="94" spans="1:5" ht="13.7" customHeight="1">
      <c r="A94" s="16" t="s">
        <v>254</v>
      </c>
      <c r="B94" s="16" t="s">
        <v>558</v>
      </c>
      <c r="C94" s="20"/>
      <c r="D94" s="22">
        <v>731297159</v>
      </c>
      <c r="E94" s="22">
        <v>462153742</v>
      </c>
    </row>
    <row r="95" spans="1:5" ht="13.7" customHeight="1">
      <c r="A95" s="16" t="s">
        <v>255</v>
      </c>
      <c r="B95" s="16" t="s">
        <v>559</v>
      </c>
      <c r="C95" s="20"/>
      <c r="D95" s="18"/>
      <c r="E95" s="18"/>
    </row>
    <row r="96" spans="1:5" ht="13.7" customHeight="1">
      <c r="A96" s="16" t="s">
        <v>256</v>
      </c>
      <c r="B96" s="16" t="s">
        <v>560</v>
      </c>
      <c r="C96" s="20"/>
      <c r="D96" s="22">
        <v>218396</v>
      </c>
      <c r="E96" s="22">
        <v>218396</v>
      </c>
    </row>
    <row r="97" spans="1:5" ht="13.7" customHeight="1">
      <c r="A97" s="19" t="s">
        <v>257</v>
      </c>
      <c r="B97" s="16" t="s">
        <v>561</v>
      </c>
      <c r="C97" s="20"/>
      <c r="D97" s="22"/>
      <c r="E97" s="22"/>
    </row>
    <row r="98" spans="1:5" ht="13.7" customHeight="1">
      <c r="A98" s="16" t="s">
        <v>258</v>
      </c>
      <c r="B98" s="19" t="s">
        <v>562</v>
      </c>
      <c r="C98" s="20"/>
      <c r="D98" s="18"/>
      <c r="E98" s="18"/>
    </row>
    <row r="99" spans="1:5" ht="13.7" customHeight="1">
      <c r="A99" s="21" t="s">
        <v>259</v>
      </c>
      <c r="B99" s="15" t="s">
        <v>563</v>
      </c>
      <c r="C99" s="17"/>
      <c r="D99" s="18"/>
      <c r="E99" s="18"/>
    </row>
    <row r="100" spans="1:5" ht="13.7" customHeight="1">
      <c r="A100" s="21" t="s">
        <v>260</v>
      </c>
      <c r="B100" s="16" t="s">
        <v>564</v>
      </c>
      <c r="C100" s="20"/>
      <c r="D100" s="18"/>
      <c r="E100" s="18"/>
    </row>
    <row r="101" spans="1:5" ht="13.7" customHeight="1">
      <c r="A101" s="16" t="s">
        <v>261</v>
      </c>
      <c r="B101" s="16" t="s">
        <v>565</v>
      </c>
      <c r="C101" s="20"/>
      <c r="D101" s="18"/>
      <c r="E101" s="18"/>
    </row>
    <row r="102" spans="1:5" ht="13.7" customHeight="1">
      <c r="A102" s="16" t="s">
        <v>262</v>
      </c>
      <c r="B102" s="16" t="s">
        <v>566</v>
      </c>
      <c r="C102" s="20"/>
      <c r="D102" s="18"/>
      <c r="E102" s="18"/>
    </row>
    <row r="103" spans="1:5" ht="13.7" customHeight="1">
      <c r="A103" s="16" t="s">
        <v>263</v>
      </c>
      <c r="B103" s="16" t="s">
        <v>567</v>
      </c>
      <c r="C103" s="20"/>
      <c r="D103" s="18"/>
      <c r="E103" s="18"/>
    </row>
    <row r="104" spans="1:5" ht="13.7" customHeight="1">
      <c r="A104" s="16" t="s">
        <v>264</v>
      </c>
      <c r="B104" s="16" t="s">
        <v>568</v>
      </c>
      <c r="C104" s="20"/>
      <c r="D104" s="18"/>
      <c r="E104" s="18"/>
    </row>
    <row r="105" spans="1:5" ht="13.7" customHeight="1">
      <c r="A105" s="16" t="s">
        <v>265</v>
      </c>
      <c r="B105" s="16" t="s">
        <v>569</v>
      </c>
      <c r="C105" s="20"/>
      <c r="D105" s="18"/>
      <c r="E105" s="18"/>
    </row>
    <row r="106" spans="1:5" ht="13.7" customHeight="1">
      <c r="A106" s="16" t="s">
        <v>266</v>
      </c>
      <c r="B106" s="16" t="s">
        <v>570</v>
      </c>
      <c r="C106" s="20"/>
      <c r="D106" s="18"/>
      <c r="E106" s="18"/>
    </row>
    <row r="107" spans="1:5" ht="13.7" customHeight="1">
      <c r="A107" s="16" t="s">
        <v>267</v>
      </c>
      <c r="B107" s="16" t="s">
        <v>571</v>
      </c>
      <c r="C107" s="20"/>
      <c r="D107" s="18"/>
      <c r="E107" s="18"/>
    </row>
    <row r="108" spans="1:5" ht="13.7" customHeight="1">
      <c r="A108" s="16" t="s">
        <v>268</v>
      </c>
      <c r="B108" s="16" t="s">
        <v>572</v>
      </c>
      <c r="C108" s="20"/>
      <c r="D108" s="18"/>
      <c r="E108" s="18"/>
    </row>
    <row r="109" spans="1:5" ht="13.7" customHeight="1">
      <c r="A109" s="16" t="s">
        <v>269</v>
      </c>
      <c r="B109" s="16" t="s">
        <v>573</v>
      </c>
      <c r="C109" s="20"/>
      <c r="D109" s="18"/>
      <c r="E109" s="18"/>
    </row>
    <row r="110" spans="1:5" ht="13.7" customHeight="1">
      <c r="A110" s="16" t="s">
        <v>270</v>
      </c>
      <c r="B110" s="16" t="s">
        <v>574</v>
      </c>
      <c r="C110" s="20"/>
      <c r="D110" s="18"/>
      <c r="E110" s="18"/>
    </row>
    <row r="111" spans="1:5" ht="13.7" customHeight="1">
      <c r="A111" s="16" t="s">
        <v>271</v>
      </c>
      <c r="B111" s="16" t="s">
        <v>575</v>
      </c>
      <c r="C111" s="20"/>
      <c r="D111" s="18"/>
      <c r="E111" s="18"/>
    </row>
    <row r="112" spans="1:5" ht="13.7" customHeight="1">
      <c r="A112" s="16" t="s">
        <v>272</v>
      </c>
      <c r="B112" s="16" t="s">
        <v>576</v>
      </c>
      <c r="C112" s="20"/>
      <c r="D112" s="18"/>
      <c r="E112" s="18"/>
    </row>
    <row r="113" spans="1:5" ht="13.7" customHeight="1">
      <c r="A113" s="16" t="s">
        <v>273</v>
      </c>
      <c r="B113" s="16" t="s">
        <v>577</v>
      </c>
      <c r="C113" s="20"/>
      <c r="D113" s="18"/>
      <c r="E113" s="18"/>
    </row>
    <row r="114" spans="1:5" ht="13.7" customHeight="1">
      <c r="A114" s="16" t="s">
        <v>274</v>
      </c>
      <c r="B114" s="16" t="s">
        <v>578</v>
      </c>
      <c r="C114" s="20"/>
      <c r="D114" s="18"/>
      <c r="E114" s="18"/>
    </row>
    <row r="115" spans="1:5" ht="13.7" customHeight="1">
      <c r="A115" s="15" t="s">
        <v>275</v>
      </c>
      <c r="B115" s="16" t="s">
        <v>15</v>
      </c>
      <c r="C115" s="20"/>
      <c r="D115" s="18">
        <f>D116</f>
        <v>145978765938</v>
      </c>
      <c r="E115" s="18">
        <f>E116</f>
        <v>143350010190</v>
      </c>
    </row>
    <row r="116" spans="1:5" ht="13.7" customHeight="1">
      <c r="A116" s="19" t="s">
        <v>3</v>
      </c>
      <c r="B116" s="16" t="s">
        <v>579</v>
      </c>
      <c r="C116" s="20"/>
      <c r="D116" s="18">
        <f>D118+D121+D128+D130</f>
        <v>145978765938</v>
      </c>
      <c r="E116" s="18">
        <f>E118+E121+E128+E130</f>
        <v>143350010190</v>
      </c>
    </row>
    <row r="117" spans="1:5" ht="13.7" customHeight="1">
      <c r="A117" s="16" t="s">
        <v>10</v>
      </c>
      <c r="B117" s="16" t="s">
        <v>580</v>
      </c>
      <c r="C117" s="20"/>
      <c r="D117" s="18"/>
      <c r="E117" s="18"/>
    </row>
    <row r="118" spans="1:5" ht="13.7" customHeight="1">
      <c r="A118" s="21" t="s">
        <v>276</v>
      </c>
      <c r="B118" s="16" t="s">
        <v>581</v>
      </c>
      <c r="C118" s="20"/>
      <c r="D118" s="22">
        <v>160000000000</v>
      </c>
      <c r="E118" s="22">
        <v>160000000000</v>
      </c>
    </row>
    <row r="119" spans="1:5" ht="13.7" customHeight="1">
      <c r="A119" s="21" t="s">
        <v>277</v>
      </c>
      <c r="B119" s="16" t="s">
        <v>582</v>
      </c>
      <c r="C119" s="20"/>
      <c r="D119" s="18"/>
      <c r="E119" s="18"/>
    </row>
    <row r="120" spans="1:5" ht="13.7" customHeight="1">
      <c r="A120" s="21" t="s">
        <v>278</v>
      </c>
      <c r="B120" s="16" t="s">
        <v>583</v>
      </c>
      <c r="C120" s="20"/>
      <c r="D120" s="18"/>
      <c r="E120" s="18"/>
    </row>
    <row r="121" spans="1:5" ht="13.7" customHeight="1">
      <c r="A121" s="21" t="s">
        <v>279</v>
      </c>
      <c r="B121" s="16" t="s">
        <v>584</v>
      </c>
      <c r="C121" s="20"/>
      <c r="D121" s="22">
        <v>318000000</v>
      </c>
      <c r="E121" s="22">
        <v>318000000</v>
      </c>
    </row>
    <row r="122" spans="1:5" ht="13.7" customHeight="1">
      <c r="A122" s="21" t="s">
        <v>280</v>
      </c>
      <c r="B122" s="16" t="s">
        <v>585</v>
      </c>
      <c r="C122" s="20"/>
      <c r="D122" s="18"/>
      <c r="E122" s="18"/>
    </row>
    <row r="123" spans="1:5" ht="13.7" customHeight="1">
      <c r="A123" s="21" t="s">
        <v>281</v>
      </c>
      <c r="B123" s="16" t="s">
        <v>586</v>
      </c>
      <c r="C123" s="20"/>
      <c r="D123" s="18"/>
      <c r="E123" s="18"/>
    </row>
    <row r="124" spans="1:5" ht="13.7" customHeight="1">
      <c r="A124" s="21" t="s">
        <v>282</v>
      </c>
      <c r="B124" s="16" t="s">
        <v>587</v>
      </c>
      <c r="C124" s="20"/>
      <c r="D124" s="18"/>
      <c r="E124" s="18"/>
    </row>
    <row r="125" spans="1:5" ht="13.7" customHeight="1">
      <c r="A125" s="16" t="s">
        <v>283</v>
      </c>
      <c r="B125" s="16" t="s">
        <v>588</v>
      </c>
      <c r="C125" s="23"/>
      <c r="D125" s="18"/>
      <c r="E125" s="18"/>
    </row>
    <row r="126" spans="1:5" ht="13.7" customHeight="1">
      <c r="A126" s="16" t="s">
        <v>284</v>
      </c>
      <c r="B126" s="16" t="s">
        <v>589</v>
      </c>
      <c r="C126" s="23"/>
      <c r="D126" s="18"/>
      <c r="E126" s="18"/>
    </row>
    <row r="127" spans="1:5" ht="13.7" customHeight="1">
      <c r="A127" s="16" t="s">
        <v>285</v>
      </c>
      <c r="B127" s="15" t="s">
        <v>590</v>
      </c>
      <c r="C127" s="17"/>
      <c r="D127" s="18"/>
      <c r="E127" s="18"/>
    </row>
    <row r="128" spans="1:5" ht="13.7" customHeight="1">
      <c r="A128" s="16" t="s">
        <v>286</v>
      </c>
      <c r="B128" s="16" t="s">
        <v>591</v>
      </c>
      <c r="C128" s="20"/>
      <c r="D128" s="22">
        <v>318000000</v>
      </c>
      <c r="E128" s="22">
        <v>318000000</v>
      </c>
    </row>
    <row r="129" spans="1:5" ht="13.7" customHeight="1">
      <c r="A129" s="16" t="s">
        <v>287</v>
      </c>
      <c r="B129" s="16" t="s">
        <v>592</v>
      </c>
      <c r="C129" s="20"/>
      <c r="D129" s="18"/>
      <c r="E129" s="18"/>
    </row>
    <row r="130" spans="1:5" ht="13.7" customHeight="1">
      <c r="A130" s="16" t="s">
        <v>288</v>
      </c>
      <c r="B130" s="16" t="s">
        <v>593</v>
      </c>
      <c r="C130" s="20"/>
      <c r="D130" s="18">
        <f>D131</f>
        <v>-14657234062</v>
      </c>
      <c r="E130" s="18">
        <f>E131</f>
        <v>-17285989810</v>
      </c>
    </row>
    <row r="131" spans="1:5" ht="13.7" customHeight="1">
      <c r="A131" s="16" t="s">
        <v>289</v>
      </c>
      <c r="B131" s="16" t="s">
        <v>594</v>
      </c>
      <c r="C131" s="20"/>
      <c r="D131" s="22">
        <v>-14657234062</v>
      </c>
      <c r="E131" s="22">
        <v>-17285989810</v>
      </c>
    </row>
    <row r="132" spans="1:5" ht="13.7" customHeight="1">
      <c r="A132" s="16" t="s">
        <v>290</v>
      </c>
      <c r="B132" s="16" t="s">
        <v>595</v>
      </c>
      <c r="C132" s="20"/>
      <c r="D132" s="18"/>
      <c r="E132" s="18"/>
    </row>
    <row r="133" spans="1:5" ht="13.7" customHeight="1">
      <c r="A133" s="19" t="s">
        <v>291</v>
      </c>
      <c r="B133" s="16" t="s">
        <v>596</v>
      </c>
      <c r="C133" s="20"/>
      <c r="D133" s="18"/>
      <c r="E133" s="18"/>
    </row>
    <row r="134" spans="1:5" ht="13.7" customHeight="1">
      <c r="A134" s="149" t="s">
        <v>292</v>
      </c>
      <c r="B134" s="150" t="s">
        <v>1375</v>
      </c>
      <c r="C134" s="151"/>
      <c r="D134" s="152">
        <f>D116</f>
        <v>145978765938</v>
      </c>
      <c r="E134" s="152">
        <f>E116</f>
        <v>143350010190</v>
      </c>
    </row>
    <row r="135" spans="1:5" ht="13.7" customHeight="1">
      <c r="A135" s="63" t="s">
        <v>293</v>
      </c>
      <c r="B135" s="64" t="s">
        <v>597</v>
      </c>
      <c r="C135" s="65"/>
      <c r="D135" s="66">
        <f>D134+D74</f>
        <v>164483230201</v>
      </c>
      <c r="E135" s="66">
        <f>E134+E74</f>
        <v>144290206376</v>
      </c>
    </row>
    <row r="136" spans="1:5" ht="13.7" customHeight="1">
      <c r="A136" s="16"/>
      <c r="B136" s="16"/>
      <c r="C136" s="20"/>
      <c r="D136" s="18"/>
      <c r="E136" s="18"/>
    </row>
    <row r="137" spans="1:5" ht="13.7" customHeight="1">
      <c r="A137" s="15" t="s">
        <v>294</v>
      </c>
      <c r="B137" s="16" t="s">
        <v>598</v>
      </c>
      <c r="C137" s="20"/>
      <c r="D137" s="18"/>
      <c r="E137" s="18"/>
    </row>
    <row r="138" spans="1:5" ht="13.7" customHeight="1">
      <c r="A138" s="16" t="s">
        <v>295</v>
      </c>
      <c r="B138" s="16" t="s">
        <v>599</v>
      </c>
      <c r="C138" s="20"/>
      <c r="D138" s="18"/>
      <c r="E138" s="18"/>
    </row>
    <row r="139" spans="1:5" ht="24">
      <c r="A139" s="15" t="s">
        <v>296</v>
      </c>
      <c r="B139" s="16"/>
      <c r="C139" s="20"/>
      <c r="D139" s="18"/>
      <c r="E139" s="18"/>
    </row>
    <row r="140" spans="1:5" ht="24.75" customHeight="1">
      <c r="A140" s="15" t="s">
        <v>297</v>
      </c>
      <c r="B140" s="16"/>
      <c r="C140" s="20"/>
      <c r="D140" s="18"/>
      <c r="E140" s="18"/>
    </row>
    <row r="141" spans="1:5" ht="13.7" customHeight="1">
      <c r="A141" s="16" t="s">
        <v>4</v>
      </c>
      <c r="B141" s="16" t="s">
        <v>600</v>
      </c>
      <c r="C141" s="20"/>
      <c r="D141" s="18"/>
      <c r="E141" s="18"/>
    </row>
    <row r="142" spans="1:5" ht="13.7" customHeight="1">
      <c r="A142" s="16" t="s">
        <v>298</v>
      </c>
      <c r="B142" s="16" t="s">
        <v>601</v>
      </c>
      <c r="C142" s="20"/>
      <c r="D142" s="18"/>
      <c r="E142" s="18"/>
    </row>
    <row r="143" spans="1:5" ht="13.7" customHeight="1">
      <c r="A143" s="16" t="s">
        <v>299</v>
      </c>
      <c r="B143" s="16" t="s">
        <v>602</v>
      </c>
      <c r="C143" s="20"/>
      <c r="D143" s="18"/>
      <c r="E143" s="18"/>
    </row>
    <row r="144" spans="1:5" ht="13.7" customHeight="1">
      <c r="A144" s="16" t="s">
        <v>5</v>
      </c>
      <c r="B144" s="16" t="s">
        <v>603</v>
      </c>
      <c r="C144" s="20"/>
      <c r="D144" s="18"/>
      <c r="E144" s="18"/>
    </row>
    <row r="145" spans="1:5">
      <c r="A145" s="16" t="s">
        <v>300</v>
      </c>
      <c r="B145" s="16" t="s">
        <v>604</v>
      </c>
      <c r="C145" s="20"/>
      <c r="D145" s="18"/>
      <c r="E145" s="18"/>
    </row>
    <row r="146" spans="1:5">
      <c r="A146" s="16" t="s">
        <v>301</v>
      </c>
      <c r="B146" s="16" t="s">
        <v>605</v>
      </c>
      <c r="C146" s="20"/>
      <c r="D146" s="18"/>
      <c r="E146" s="18"/>
    </row>
    <row r="147" spans="1:5">
      <c r="A147" s="16" t="s">
        <v>302</v>
      </c>
      <c r="B147" s="16" t="s">
        <v>606</v>
      </c>
      <c r="C147" s="20"/>
      <c r="D147" s="18"/>
      <c r="E147" s="18"/>
    </row>
    <row r="148" spans="1:5" ht="24">
      <c r="A148" s="16" t="s">
        <v>303</v>
      </c>
      <c r="B148" s="16" t="s">
        <v>607</v>
      </c>
      <c r="C148" s="20"/>
      <c r="D148" s="18">
        <f>D149</f>
        <v>458850000</v>
      </c>
      <c r="E148" s="18">
        <f>E149</f>
        <v>458850000</v>
      </c>
    </row>
    <row r="149" spans="1:5">
      <c r="A149" s="21" t="s">
        <v>304</v>
      </c>
      <c r="B149" s="16" t="s">
        <v>608</v>
      </c>
      <c r="C149" s="20"/>
      <c r="D149" s="22">
        <v>458850000</v>
      </c>
      <c r="E149" s="22">
        <v>458850000</v>
      </c>
    </row>
    <row r="150" spans="1:5">
      <c r="A150" s="21" t="s">
        <v>305</v>
      </c>
      <c r="B150" s="16" t="s">
        <v>609</v>
      </c>
      <c r="C150" s="20"/>
      <c r="D150" s="18"/>
      <c r="E150" s="18"/>
    </row>
    <row r="151" spans="1:5">
      <c r="A151" s="21" t="s">
        <v>306</v>
      </c>
      <c r="B151" s="16" t="s">
        <v>610</v>
      </c>
      <c r="C151" s="20"/>
      <c r="D151" s="18"/>
      <c r="E151" s="18"/>
    </row>
    <row r="152" spans="1:5">
      <c r="A152" s="21" t="s">
        <v>307</v>
      </c>
      <c r="B152" s="16" t="s">
        <v>611</v>
      </c>
      <c r="C152" s="20"/>
      <c r="D152" s="18"/>
      <c r="E152" s="18"/>
    </row>
    <row r="153" spans="1:5">
      <c r="A153" s="21" t="s">
        <v>308</v>
      </c>
      <c r="B153" s="16" t="s">
        <v>612</v>
      </c>
      <c r="C153" s="20"/>
      <c r="D153" s="18"/>
      <c r="E153" s="18"/>
    </row>
    <row r="154" spans="1:5">
      <c r="A154" s="21" t="s">
        <v>309</v>
      </c>
      <c r="B154" s="16" t="s">
        <v>613</v>
      </c>
      <c r="C154" s="20"/>
      <c r="D154" s="18"/>
      <c r="E154" s="18"/>
    </row>
    <row r="155" spans="1:5">
      <c r="A155" s="21" t="s">
        <v>310</v>
      </c>
      <c r="B155" s="16" t="s">
        <v>614</v>
      </c>
      <c r="C155" s="20"/>
      <c r="D155" s="18"/>
      <c r="E155" s="18"/>
    </row>
    <row r="156" spans="1:5" ht="36">
      <c r="A156" s="16" t="s">
        <v>311</v>
      </c>
      <c r="B156" s="16" t="s">
        <v>615</v>
      </c>
      <c r="C156" s="20"/>
      <c r="D156" s="18"/>
      <c r="E156" s="18"/>
    </row>
    <row r="157" spans="1:5" ht="24">
      <c r="A157" s="21" t="s">
        <v>312</v>
      </c>
      <c r="B157" s="16" t="s">
        <v>616</v>
      </c>
      <c r="C157" s="20"/>
      <c r="D157" s="18"/>
      <c r="E157" s="18"/>
    </row>
    <row r="158" spans="1:5" ht="24">
      <c r="A158" s="21" t="s">
        <v>313</v>
      </c>
      <c r="B158" s="16" t="s">
        <v>617</v>
      </c>
      <c r="C158" s="20"/>
      <c r="D158" s="18"/>
      <c r="E158" s="18"/>
    </row>
    <row r="159" spans="1:5" ht="24">
      <c r="A159" s="21" t="s">
        <v>314</v>
      </c>
      <c r="B159" s="16" t="s">
        <v>618</v>
      </c>
      <c r="C159" s="20"/>
      <c r="D159" s="18"/>
      <c r="E159" s="18"/>
    </row>
    <row r="160" spans="1:5" ht="24">
      <c r="A160" s="21" t="s">
        <v>315</v>
      </c>
      <c r="B160" s="16" t="s">
        <v>619</v>
      </c>
      <c r="C160" s="20"/>
      <c r="D160" s="18"/>
      <c r="E160" s="18"/>
    </row>
    <row r="161" spans="1:8">
      <c r="A161" s="16" t="s">
        <v>316</v>
      </c>
      <c r="B161" s="16" t="s">
        <v>620</v>
      </c>
      <c r="C161" s="20"/>
      <c r="D161" s="18"/>
      <c r="E161" s="18"/>
    </row>
    <row r="162" spans="1:8">
      <c r="A162" s="16" t="s">
        <v>318</v>
      </c>
      <c r="B162" s="16" t="s">
        <v>621</v>
      </c>
      <c r="C162" s="20"/>
      <c r="D162" s="18"/>
      <c r="E162" s="18"/>
    </row>
    <row r="163" spans="1:8">
      <c r="A163" s="16" t="s">
        <v>317</v>
      </c>
      <c r="B163" s="16" t="s">
        <v>622</v>
      </c>
      <c r="C163" s="20"/>
      <c r="D163" s="18">
        <v>20690000000</v>
      </c>
      <c r="E163" s="18">
        <v>20690000000</v>
      </c>
    </row>
    <row r="164" spans="1:8">
      <c r="A164" s="16" t="s">
        <v>319</v>
      </c>
      <c r="B164" s="16" t="s">
        <v>623</v>
      </c>
      <c r="C164" s="20"/>
      <c r="D164" s="18"/>
      <c r="E164" s="18"/>
    </row>
    <row r="165" spans="1:8" ht="24">
      <c r="A165" s="15" t="s">
        <v>320</v>
      </c>
      <c r="B165" s="16"/>
      <c r="C165" s="20"/>
      <c r="D165" s="18"/>
      <c r="E165" s="18"/>
    </row>
    <row r="166" spans="1:8">
      <c r="A166" s="24" t="s">
        <v>321</v>
      </c>
      <c r="B166" s="16"/>
      <c r="C166" s="20"/>
      <c r="D166" s="18"/>
      <c r="E166" s="18"/>
    </row>
    <row r="167" spans="1:8" ht="24">
      <c r="A167" s="16" t="s">
        <v>322</v>
      </c>
      <c r="B167" s="16" t="s">
        <v>624</v>
      </c>
      <c r="C167" s="20"/>
      <c r="D167" s="18">
        <f>D168+D169+D172</f>
        <v>1184121450000</v>
      </c>
      <c r="E167" s="18">
        <f>E168+E169+E172</f>
        <v>1272194060000</v>
      </c>
      <c r="G167" s="25"/>
      <c r="H167" s="26"/>
    </row>
    <row r="168" spans="1:8">
      <c r="A168" s="21" t="s">
        <v>304</v>
      </c>
      <c r="B168" s="16" t="s">
        <v>625</v>
      </c>
      <c r="C168" s="20"/>
      <c r="D168" s="22">
        <v>1117821900000</v>
      </c>
      <c r="E168" s="22">
        <v>1187530010000</v>
      </c>
    </row>
    <row r="169" spans="1:8">
      <c r="A169" s="21" t="s">
        <v>305</v>
      </c>
      <c r="B169" s="16" t="s">
        <v>626</v>
      </c>
      <c r="C169" s="20"/>
      <c r="D169" s="22">
        <v>3100350000</v>
      </c>
      <c r="E169" s="22">
        <v>3100350000</v>
      </c>
    </row>
    <row r="170" spans="1:8">
      <c r="A170" s="21" t="s">
        <v>306</v>
      </c>
      <c r="B170" s="16" t="s">
        <v>627</v>
      </c>
      <c r="C170" s="20"/>
      <c r="D170" s="18"/>
      <c r="E170" s="18"/>
    </row>
    <row r="171" spans="1:8">
      <c r="A171" s="21" t="s">
        <v>307</v>
      </c>
      <c r="B171" s="16" t="s">
        <v>628</v>
      </c>
      <c r="C171" s="20"/>
      <c r="D171" s="18"/>
      <c r="E171" s="18"/>
    </row>
    <row r="172" spans="1:8">
      <c r="A172" s="21" t="s">
        <v>308</v>
      </c>
      <c r="B172" s="16" t="s">
        <v>629</v>
      </c>
      <c r="C172" s="20"/>
      <c r="D172" s="22">
        <f>29467600000+33731600000</f>
        <v>63199200000</v>
      </c>
      <c r="E172" s="22">
        <v>81563700000</v>
      </c>
      <c r="H172" s="26"/>
    </row>
    <row r="173" spans="1:8">
      <c r="A173" s="21" t="s">
        <v>309</v>
      </c>
      <c r="B173" s="16" t="s">
        <v>630</v>
      </c>
      <c r="C173" s="20"/>
      <c r="D173" s="18"/>
      <c r="E173" s="18"/>
    </row>
    <row r="174" spans="1:8" ht="24">
      <c r="A174" s="16" t="s">
        <v>323</v>
      </c>
      <c r="B174" s="16" t="s">
        <v>631</v>
      </c>
      <c r="C174" s="20"/>
      <c r="D174" s="18">
        <f>D175+D176</f>
        <v>135664250000</v>
      </c>
      <c r="E174" s="18">
        <f>E175+E176</f>
        <v>135695120000</v>
      </c>
      <c r="H174" s="26"/>
    </row>
    <row r="175" spans="1:8" ht="24">
      <c r="A175" s="21" t="s">
        <v>312</v>
      </c>
      <c r="B175" s="16" t="s">
        <v>632</v>
      </c>
      <c r="C175" s="20"/>
      <c r="D175" s="22">
        <v>664250000</v>
      </c>
      <c r="E175" s="22">
        <v>615760000</v>
      </c>
    </row>
    <row r="176" spans="1:8" ht="24">
      <c r="A176" s="21" t="s">
        <v>313</v>
      </c>
      <c r="B176" s="16" t="s">
        <v>633</v>
      </c>
      <c r="C176" s="20"/>
      <c r="D176" s="22">
        <v>135000000000</v>
      </c>
      <c r="E176" s="22">
        <v>135079360000</v>
      </c>
    </row>
    <row r="177" spans="1:8" ht="24">
      <c r="A177" s="21" t="s">
        <v>314</v>
      </c>
      <c r="B177" s="16" t="s">
        <v>634</v>
      </c>
      <c r="C177" s="20"/>
      <c r="D177" s="18"/>
      <c r="E177" s="18"/>
      <c r="H177" s="26"/>
    </row>
    <row r="178" spans="1:8" ht="24">
      <c r="A178" s="21" t="s">
        <v>315</v>
      </c>
      <c r="B178" s="16" t="s">
        <v>635</v>
      </c>
      <c r="C178" s="20"/>
      <c r="D178" s="18"/>
      <c r="E178" s="18"/>
    </row>
    <row r="179" spans="1:8">
      <c r="A179" s="16" t="s">
        <v>324</v>
      </c>
      <c r="B179" s="16" t="s">
        <v>636</v>
      </c>
      <c r="C179" s="20"/>
      <c r="D179" s="18"/>
      <c r="E179" s="18"/>
    </row>
    <row r="180" spans="1:8">
      <c r="A180" s="16" t="s">
        <v>326</v>
      </c>
      <c r="B180" s="16" t="s">
        <v>637</v>
      </c>
      <c r="C180" s="20"/>
      <c r="D180" s="18"/>
      <c r="E180" s="18"/>
    </row>
    <row r="181" spans="1:8">
      <c r="A181" s="16" t="s">
        <v>325</v>
      </c>
      <c r="B181" s="16" t="s">
        <v>638</v>
      </c>
      <c r="C181" s="20"/>
      <c r="D181" s="18"/>
      <c r="E181" s="18"/>
    </row>
    <row r="182" spans="1:8">
      <c r="A182" s="24" t="s">
        <v>327</v>
      </c>
      <c r="B182" s="16"/>
      <c r="C182" s="20"/>
      <c r="D182" s="18"/>
      <c r="E182" s="18"/>
    </row>
    <row r="183" spans="1:8">
      <c r="A183" s="16" t="s">
        <v>328</v>
      </c>
      <c r="B183" s="16" t="s">
        <v>639</v>
      </c>
      <c r="C183" s="20"/>
      <c r="D183" s="18">
        <f>D184+D187+D188</f>
        <v>61337316870</v>
      </c>
      <c r="E183" s="18">
        <f>E184+E187+E188</f>
        <v>88956264248</v>
      </c>
      <c r="G183" s="26"/>
    </row>
    <row r="184" spans="1:8">
      <c r="A184" s="16" t="s">
        <v>329</v>
      </c>
      <c r="B184" s="16" t="s">
        <v>640</v>
      </c>
      <c r="C184" s="20"/>
      <c r="D184" s="18">
        <f>D185</f>
        <v>14459183056</v>
      </c>
      <c r="E184" s="18">
        <f>E185</f>
        <v>74004359254</v>
      </c>
    </row>
    <row r="185" spans="1:8" ht="24">
      <c r="A185" s="21" t="s">
        <v>330</v>
      </c>
      <c r="B185" s="16" t="s">
        <v>641</v>
      </c>
      <c r="C185" s="20"/>
      <c r="D185" s="22">
        <v>14459183056</v>
      </c>
      <c r="E185" s="22">
        <f>74004359254</f>
        <v>74004359254</v>
      </c>
    </row>
    <row r="186" spans="1:8" ht="24">
      <c r="A186" s="21" t="s">
        <v>331</v>
      </c>
      <c r="B186" s="16" t="s">
        <v>642</v>
      </c>
      <c r="C186" s="20"/>
      <c r="D186" s="18"/>
      <c r="E186" s="18"/>
    </row>
    <row r="187" spans="1:8" ht="24">
      <c r="A187" s="16" t="s">
        <v>332</v>
      </c>
      <c r="B187" s="16"/>
      <c r="C187" s="20"/>
      <c r="D187" s="18">
        <v>42181198233</v>
      </c>
      <c r="E187" s="18">
        <v>1779109</v>
      </c>
    </row>
    <row r="188" spans="1:8">
      <c r="A188" s="16" t="s">
        <v>333</v>
      </c>
      <c r="B188" s="16" t="s">
        <v>643</v>
      </c>
      <c r="C188" s="20"/>
      <c r="D188" s="18">
        <f>D189+D190</f>
        <v>4696935581</v>
      </c>
      <c r="E188" s="18">
        <f>E189+E190</f>
        <v>14950125885</v>
      </c>
    </row>
    <row r="189" spans="1:8" ht="24">
      <c r="A189" s="21" t="s">
        <v>334</v>
      </c>
      <c r="B189" s="16" t="s">
        <v>644</v>
      </c>
      <c r="C189" s="20"/>
      <c r="D189" s="22">
        <v>4695935581</v>
      </c>
      <c r="E189" s="22">
        <v>14950125885</v>
      </c>
    </row>
    <row r="190" spans="1:8" ht="24">
      <c r="A190" s="21" t="s">
        <v>335</v>
      </c>
      <c r="B190" s="16" t="s">
        <v>645</v>
      </c>
      <c r="C190" s="20"/>
      <c r="D190" s="22">
        <v>1000000</v>
      </c>
      <c r="E190" s="18"/>
    </row>
    <row r="191" spans="1:8">
      <c r="A191" s="16" t="s">
        <v>336</v>
      </c>
      <c r="B191" s="16" t="s">
        <v>646</v>
      </c>
      <c r="C191" s="20"/>
      <c r="D191" s="18"/>
      <c r="E191" s="18"/>
    </row>
    <row r="192" spans="1:8" ht="24">
      <c r="A192" s="16" t="s">
        <v>337</v>
      </c>
      <c r="B192" s="16" t="s">
        <v>647</v>
      </c>
      <c r="C192" s="20"/>
      <c r="D192" s="18">
        <f>D193</f>
        <v>61327702870</v>
      </c>
      <c r="E192" s="18">
        <f>E193</f>
        <v>88956264248</v>
      </c>
    </row>
    <row r="193" spans="1:7" ht="24">
      <c r="A193" s="21" t="s">
        <v>338</v>
      </c>
      <c r="B193" s="16" t="s">
        <v>648</v>
      </c>
      <c r="C193" s="20"/>
      <c r="D193" s="22">
        <v>61327702870</v>
      </c>
      <c r="E193" s="22">
        <v>88956264248</v>
      </c>
    </row>
    <row r="194" spans="1:7" ht="24">
      <c r="A194" s="21" t="s">
        <v>339</v>
      </c>
      <c r="B194" s="16" t="s">
        <v>649</v>
      </c>
      <c r="C194" s="20"/>
      <c r="D194" s="22"/>
      <c r="E194" s="22"/>
    </row>
    <row r="195" spans="1:7" ht="24">
      <c r="A195" s="16" t="s">
        <v>340</v>
      </c>
      <c r="B195" s="16" t="s">
        <v>650</v>
      </c>
      <c r="C195" s="20"/>
      <c r="D195" s="18"/>
      <c r="E195" s="18"/>
    </row>
    <row r="196" spans="1:7" ht="36">
      <c r="A196" s="21" t="s">
        <v>341</v>
      </c>
      <c r="B196" s="16" t="s">
        <v>651</v>
      </c>
      <c r="C196" s="20"/>
      <c r="D196" s="22"/>
      <c r="E196" s="22"/>
    </row>
    <row r="197" spans="1:7" ht="36">
      <c r="A197" s="21" t="s">
        <v>342</v>
      </c>
      <c r="B197" s="16" t="s">
        <v>652</v>
      </c>
      <c r="C197" s="20"/>
      <c r="D197" s="18"/>
      <c r="E197" s="18"/>
    </row>
    <row r="198" spans="1:7">
      <c r="A198" s="16" t="s">
        <v>343</v>
      </c>
      <c r="B198" s="16" t="s">
        <v>653</v>
      </c>
      <c r="C198" s="20"/>
      <c r="D198" s="18"/>
      <c r="E198" s="18"/>
    </row>
    <row r="199" spans="1:7" ht="24">
      <c r="A199" s="16" t="s">
        <v>344</v>
      </c>
      <c r="B199" s="16" t="s">
        <v>654</v>
      </c>
      <c r="C199" s="20"/>
      <c r="D199" s="18"/>
      <c r="E199" s="18"/>
    </row>
    <row r="200" spans="1:7">
      <c r="A200" s="16" t="s">
        <v>345</v>
      </c>
      <c r="B200" s="16" t="s">
        <v>655</v>
      </c>
      <c r="C200" s="20"/>
      <c r="D200" s="18"/>
      <c r="E200" s="18"/>
    </row>
    <row r="201" spans="1:7">
      <c r="A201" s="16" t="s">
        <v>346</v>
      </c>
      <c r="B201" s="16" t="s">
        <v>656</v>
      </c>
      <c r="C201" s="20"/>
      <c r="D201" s="22">
        <v>9614000</v>
      </c>
      <c r="E201" s="18"/>
    </row>
    <row r="203" spans="1:7" s="32" customFormat="1" ht="24.75" customHeight="1">
      <c r="A203" s="29"/>
      <c r="B203" s="29"/>
      <c r="C203" s="30"/>
      <c r="D203" s="29"/>
      <c r="E203" s="31" t="s">
        <v>708</v>
      </c>
    </row>
    <row r="204" spans="1:7" s="32" customFormat="1" ht="24.75" customHeight="1">
      <c r="A204" s="33" t="s">
        <v>701</v>
      </c>
      <c r="B204" s="34" t="str">
        <f>[1]Menu!$A$13</f>
        <v>Kế toán trưởng</v>
      </c>
      <c r="C204" s="35"/>
      <c r="D204" s="168" t="s">
        <v>702</v>
      </c>
      <c r="E204" s="168"/>
      <c r="F204" s="36"/>
      <c r="G204" s="37"/>
    </row>
    <row r="205" spans="1:7" s="32" customFormat="1" ht="24.75" customHeight="1">
      <c r="A205" s="38"/>
      <c r="B205" s="38"/>
      <c r="C205" s="39"/>
      <c r="D205" s="38"/>
      <c r="E205" s="38"/>
      <c r="F205" s="38"/>
      <c r="G205" s="38"/>
    </row>
    <row r="206" spans="1:7" s="32" customFormat="1" ht="24.75" customHeight="1">
      <c r="A206" s="40" t="s">
        <v>703</v>
      </c>
      <c r="B206" s="41" t="s">
        <v>703</v>
      </c>
      <c r="C206" s="39"/>
      <c r="D206" s="161" t="s">
        <v>704</v>
      </c>
      <c r="E206" s="161"/>
      <c r="F206" s="42"/>
      <c r="G206" s="38"/>
    </row>
    <row r="207" spans="1:7" s="32" customFormat="1" ht="18" customHeight="1">
      <c r="A207" s="36" t="s">
        <v>705</v>
      </c>
      <c r="B207" s="36" t="s">
        <v>706</v>
      </c>
      <c r="C207" s="35"/>
      <c r="D207" s="162" t="s">
        <v>707</v>
      </c>
      <c r="E207" s="162"/>
      <c r="F207" s="43"/>
      <c r="G207" s="37"/>
    </row>
    <row r="208" spans="1:7" s="32" customFormat="1" ht="24.75" customHeight="1">
      <c r="C208" s="30"/>
      <c r="D208" s="44"/>
      <c r="E208" s="44"/>
    </row>
    <row r="214" spans="4:5">
      <c r="D214" s="8" t="b">
        <f>D184+D187+D188=D192+D201</f>
        <v>1</v>
      </c>
      <c r="E214" s="8" t="b">
        <f>E184+E187+E188=E192+E201</f>
        <v>1</v>
      </c>
    </row>
  </sheetData>
  <protectedRanges>
    <protectedRange sqref="E24 E22 E34 E48 E66 E12:E14 E130 E148 E169 E167 E174:E175 E195 E188 D193:D201 D192:E192 D164:D191 E73:E75 D11:D162 E134:E135 E183 E115:E116 E41" name="Range1_1"/>
    <protectedRange sqref="E11 E25:E33 E23 E15:E21 E35:E40 E49:E65 E67:E72 E42:E47 E117:E129 E131:E133 E136:E147 E149:E166 E170:E173 E168 E196:E201 E176:E182 E190:E191 E193:E194 D163 E76:E114 E184:E187" name="Range1_2"/>
    <protectedRange sqref="E189" name="Range1_2_1"/>
  </protectedRanges>
  <mergeCells count="8">
    <mergeCell ref="D206:E206"/>
    <mergeCell ref="D207:E207"/>
    <mergeCell ref="A7:E7"/>
    <mergeCell ref="A1:B1"/>
    <mergeCell ref="A4:B4"/>
    <mergeCell ref="D2:E3"/>
    <mergeCell ref="A8:E8"/>
    <mergeCell ref="D204:E204"/>
  </mergeCells>
  <dataValidations count="1">
    <dataValidation type="whole" operator="lessThanOrEqual" allowBlank="1" showInputMessage="1" showErrorMessage="1" sqref="D12:E201">
      <formula1>1000000000000000</formula1>
    </dataValidation>
  </dataValidations>
  <pageMargins left="0.85" right="0.34" top="0.18" bottom="0.52" header="0.5" footer="0.5"/>
  <pageSetup scale="95" orientation="portrait" horizontalDpi="4294967292" r:id="rId1"/>
</worksheet>
</file>

<file path=xl/worksheets/sheet2.xml><?xml version="1.0" encoding="utf-8"?>
<worksheet xmlns="http://schemas.openxmlformats.org/spreadsheetml/2006/main" xmlns:r="http://schemas.openxmlformats.org/officeDocument/2006/relationships">
  <dimension ref="A1:I104"/>
  <sheetViews>
    <sheetView topLeftCell="A83" workbookViewId="0">
      <selection activeCell="C50" sqref="C50"/>
    </sheetView>
  </sheetViews>
  <sheetFormatPr defaultRowHeight="12.75"/>
  <cols>
    <col min="1" max="1" width="36.28515625" style="61" customWidth="1"/>
    <col min="2" max="2" width="5.85546875" style="62" customWidth="1"/>
    <col min="3" max="3" width="6.28515625" style="45" customWidth="1"/>
    <col min="4" max="7" width="13.85546875" style="45" customWidth="1"/>
    <col min="8" max="8" width="24.42578125" style="45" customWidth="1"/>
    <col min="9" max="9" width="19.140625" style="45" customWidth="1"/>
    <col min="10" max="16384" width="9.140625" style="45"/>
  </cols>
  <sheetData>
    <row r="1" spans="1:7" s="3" customFormat="1" ht="13.5">
      <c r="A1" s="164" t="s">
        <v>691</v>
      </c>
      <c r="B1" s="164"/>
      <c r="C1" s="1"/>
      <c r="D1" s="2"/>
      <c r="E1" s="171" t="s">
        <v>1246</v>
      </c>
      <c r="F1" s="171"/>
      <c r="G1" s="171"/>
    </row>
    <row r="2" spans="1:7" s="3" customFormat="1" ht="13.5" customHeight="1">
      <c r="A2" s="4" t="s">
        <v>692</v>
      </c>
      <c r="B2" s="4"/>
      <c r="C2" s="4"/>
      <c r="D2" s="4"/>
      <c r="E2" s="166" t="s">
        <v>696</v>
      </c>
      <c r="F2" s="166"/>
      <c r="G2" s="166"/>
    </row>
    <row r="3" spans="1:7" s="3" customFormat="1" ht="13.5">
      <c r="A3" s="28" t="s">
        <v>694</v>
      </c>
      <c r="C3" s="1"/>
      <c r="D3" s="80"/>
      <c r="E3" s="166"/>
      <c r="F3" s="166"/>
      <c r="G3" s="166"/>
    </row>
    <row r="4" spans="1:7" s="3" customFormat="1" ht="12">
      <c r="A4" s="165" t="s">
        <v>693</v>
      </c>
      <c r="B4" s="165"/>
    </row>
    <row r="5" spans="1:7" s="8" customFormat="1" ht="12">
      <c r="A5" s="6"/>
      <c r="B5" s="6"/>
      <c r="C5" s="7"/>
      <c r="D5" s="6"/>
      <c r="E5" s="6"/>
      <c r="F5" s="6"/>
      <c r="G5" s="6"/>
    </row>
    <row r="6" spans="1:7" ht="18.75">
      <c r="A6" s="170" t="s">
        <v>75</v>
      </c>
      <c r="B6" s="170"/>
      <c r="C6" s="170"/>
      <c r="D6" s="170"/>
      <c r="E6" s="170"/>
      <c r="F6" s="170"/>
      <c r="G6" s="170"/>
    </row>
    <row r="7" spans="1:7" ht="15">
      <c r="A7" s="167" t="s">
        <v>699</v>
      </c>
      <c r="B7" s="167"/>
      <c r="C7" s="167"/>
      <c r="D7" s="167"/>
      <c r="E7" s="167"/>
      <c r="F7" s="167"/>
      <c r="G7" s="167"/>
    </row>
    <row r="8" spans="1:7" ht="14.25">
      <c r="A8" s="46"/>
      <c r="B8" s="46"/>
      <c r="C8" s="46"/>
      <c r="D8" s="46"/>
      <c r="E8" s="46"/>
      <c r="F8" s="46"/>
      <c r="G8" s="46"/>
    </row>
    <row r="9" spans="1:7" s="28" customFormat="1" ht="24.75" customHeight="1">
      <c r="A9" s="172" t="s">
        <v>445</v>
      </c>
      <c r="B9" s="173" t="s">
        <v>11</v>
      </c>
      <c r="C9" s="172" t="s">
        <v>711</v>
      </c>
      <c r="D9" s="169" t="s">
        <v>72</v>
      </c>
      <c r="E9" s="169"/>
      <c r="F9" s="169" t="s">
        <v>712</v>
      </c>
      <c r="G9" s="169"/>
    </row>
    <row r="10" spans="1:7" s="28" customFormat="1" ht="33.75" customHeight="1">
      <c r="A10" s="172"/>
      <c r="B10" s="173"/>
      <c r="C10" s="174"/>
      <c r="D10" s="47" t="s">
        <v>713</v>
      </c>
      <c r="E10" s="47" t="s">
        <v>714</v>
      </c>
      <c r="F10" s="47" t="s">
        <v>709</v>
      </c>
      <c r="G10" s="47" t="s">
        <v>710</v>
      </c>
    </row>
    <row r="11" spans="1:7">
      <c r="A11" s="48" t="s">
        <v>76</v>
      </c>
      <c r="B11" s="49"/>
      <c r="C11" s="50"/>
      <c r="E11" s="51"/>
      <c r="G11" s="51"/>
    </row>
    <row r="12" spans="1:7" ht="25.5">
      <c r="A12" s="52" t="s">
        <v>77</v>
      </c>
      <c r="B12" s="53" t="s">
        <v>17</v>
      </c>
      <c r="C12" s="50"/>
      <c r="D12" s="51"/>
      <c r="E12" s="51"/>
      <c r="F12" s="51"/>
      <c r="G12" s="51"/>
    </row>
    <row r="13" spans="1:7">
      <c r="A13" s="54" t="s">
        <v>78</v>
      </c>
      <c r="B13" s="49" t="s">
        <v>18</v>
      </c>
      <c r="C13" s="50"/>
      <c r="D13" s="51"/>
      <c r="E13" s="51"/>
      <c r="F13" s="51"/>
      <c r="G13" s="51"/>
    </row>
    <row r="14" spans="1:7" ht="25.5">
      <c r="A14" s="54" t="s">
        <v>79</v>
      </c>
      <c r="B14" s="49" t="s">
        <v>19</v>
      </c>
      <c r="C14" s="50"/>
      <c r="D14" s="51"/>
      <c r="E14" s="51"/>
      <c r="F14" s="51"/>
      <c r="G14" s="51"/>
    </row>
    <row r="15" spans="1:7" ht="25.5">
      <c r="A15" s="54" t="s">
        <v>80</v>
      </c>
      <c r="B15" s="49" t="s">
        <v>20</v>
      </c>
      <c r="C15" s="50"/>
      <c r="D15" s="51"/>
      <c r="E15" s="51"/>
      <c r="F15" s="51"/>
      <c r="G15" s="51"/>
    </row>
    <row r="16" spans="1:7" ht="25.5">
      <c r="A16" s="52" t="s">
        <v>81</v>
      </c>
      <c r="B16" s="49" t="s">
        <v>21</v>
      </c>
      <c r="C16" s="50"/>
      <c r="D16" s="51"/>
      <c r="E16" s="51"/>
      <c r="F16" s="51"/>
      <c r="G16" s="51"/>
    </row>
    <row r="17" spans="1:9">
      <c r="A17" s="52" t="s">
        <v>82</v>
      </c>
      <c r="B17" s="49" t="s">
        <v>70</v>
      </c>
      <c r="C17" s="50"/>
      <c r="D17" s="51">
        <v>1500741607</v>
      </c>
      <c r="E17" s="51">
        <v>2056292505</v>
      </c>
      <c r="F17" s="51">
        <v>1500741607</v>
      </c>
      <c r="G17" s="51">
        <v>2056292505</v>
      </c>
    </row>
    <row r="18" spans="1:9" ht="25.5">
      <c r="A18" s="52" t="s">
        <v>83</v>
      </c>
      <c r="B18" s="49" t="s">
        <v>71</v>
      </c>
      <c r="C18" s="50"/>
      <c r="D18" s="51"/>
      <c r="E18" s="51"/>
      <c r="F18" s="51"/>
      <c r="G18" s="51"/>
    </row>
    <row r="19" spans="1:9" ht="25.5">
      <c r="A19" s="52" t="s">
        <v>84</v>
      </c>
      <c r="B19" s="49" t="s">
        <v>37</v>
      </c>
      <c r="C19" s="50"/>
      <c r="D19" s="51"/>
      <c r="E19" s="51"/>
      <c r="F19" s="51"/>
      <c r="G19" s="51"/>
    </row>
    <row r="20" spans="1:9">
      <c r="A20" s="52" t="s">
        <v>85</v>
      </c>
      <c r="B20" s="49" t="s">
        <v>38</v>
      </c>
      <c r="C20" s="50"/>
      <c r="D20" s="51">
        <v>3802945403</v>
      </c>
      <c r="E20" s="51">
        <v>4033854411</v>
      </c>
      <c r="F20" s="51">
        <v>3802945403</v>
      </c>
      <c r="G20" s="51">
        <v>4033854411</v>
      </c>
    </row>
    <row r="21" spans="1:9" ht="25.5">
      <c r="A21" s="52" t="s">
        <v>86</v>
      </c>
      <c r="B21" s="49" t="s">
        <v>39</v>
      </c>
      <c r="C21" s="50"/>
      <c r="D21" s="51"/>
      <c r="E21" s="51"/>
      <c r="F21" s="51"/>
      <c r="G21" s="51"/>
    </row>
    <row r="22" spans="1:9">
      <c r="A22" s="52" t="s">
        <v>87</v>
      </c>
      <c r="B22" s="49" t="s">
        <v>40</v>
      </c>
      <c r="C22" s="50"/>
      <c r="D22" s="51">
        <v>27272727</v>
      </c>
      <c r="E22" s="51">
        <v>204545455</v>
      </c>
      <c r="F22" s="51">
        <v>27272727</v>
      </c>
      <c r="G22" s="51">
        <v>204545455</v>
      </c>
    </row>
    <row r="23" spans="1:9" ht="25.5">
      <c r="A23" s="52" t="s">
        <v>88</v>
      </c>
      <c r="B23" s="49" t="s">
        <v>41</v>
      </c>
      <c r="C23" s="50"/>
      <c r="D23" s="51"/>
      <c r="E23" s="51"/>
      <c r="F23" s="51"/>
      <c r="G23" s="51"/>
    </row>
    <row r="24" spans="1:9">
      <c r="A24" s="52" t="s">
        <v>89</v>
      </c>
      <c r="B24" s="49" t="s">
        <v>22</v>
      </c>
      <c r="C24" s="50"/>
      <c r="D24" s="51">
        <v>227020788</v>
      </c>
      <c r="E24" s="51">
        <v>43639309</v>
      </c>
      <c r="F24" s="51">
        <v>227020788</v>
      </c>
      <c r="G24" s="51">
        <v>43639309</v>
      </c>
    </row>
    <row r="25" spans="1:9">
      <c r="A25" s="52" t="s">
        <v>90</v>
      </c>
      <c r="B25" s="49" t="s">
        <v>23</v>
      </c>
      <c r="C25" s="50"/>
      <c r="D25" s="51">
        <v>1977507272</v>
      </c>
      <c r="E25" s="51">
        <f>430626534-110778657-11816723</f>
        <v>308031154</v>
      </c>
      <c r="F25" s="51">
        <v>1977507272</v>
      </c>
      <c r="G25" s="51">
        <v>308031154</v>
      </c>
    </row>
    <row r="26" spans="1:9">
      <c r="A26" s="48" t="s">
        <v>91</v>
      </c>
      <c r="B26" s="49" t="s">
        <v>24</v>
      </c>
      <c r="C26" s="50"/>
      <c r="D26" s="67">
        <f>SUM(D16:D25)+D12</f>
        <v>7535487797</v>
      </c>
      <c r="E26" s="67">
        <f>SUM(E16:E25)+E12</f>
        <v>6646362834</v>
      </c>
      <c r="F26" s="67">
        <f>SUM(F16:F25)+F12</f>
        <v>7535487797</v>
      </c>
      <c r="G26" s="67">
        <f>SUM(G16:G25)+G12</f>
        <v>6646362834</v>
      </c>
      <c r="I26" s="69"/>
    </row>
    <row r="27" spans="1:9">
      <c r="A27" s="48" t="s">
        <v>92</v>
      </c>
      <c r="B27" s="49"/>
      <c r="C27" s="50"/>
      <c r="D27" s="51"/>
      <c r="E27" s="51"/>
      <c r="F27" s="51"/>
      <c r="G27" s="51"/>
      <c r="H27" s="69"/>
    </row>
    <row r="28" spans="1:9" ht="25.5">
      <c r="A28" s="52" t="s">
        <v>93</v>
      </c>
      <c r="B28" s="49" t="s">
        <v>48</v>
      </c>
      <c r="C28" s="50"/>
      <c r="D28" s="51">
        <f>D30</f>
        <v>98003000</v>
      </c>
      <c r="E28" s="51"/>
      <c r="F28" s="51">
        <f>F30</f>
        <v>98003000</v>
      </c>
      <c r="G28" s="51"/>
    </row>
    <row r="29" spans="1:9">
      <c r="A29" s="54" t="s">
        <v>94</v>
      </c>
      <c r="B29" s="49" t="s">
        <v>95</v>
      </c>
      <c r="C29" s="50"/>
      <c r="D29" s="51"/>
      <c r="E29" s="51"/>
      <c r="F29" s="51"/>
      <c r="G29" s="51"/>
    </row>
    <row r="30" spans="1:9" ht="25.5">
      <c r="A30" s="54" t="s">
        <v>96</v>
      </c>
      <c r="B30" s="49" t="s">
        <v>97</v>
      </c>
      <c r="C30" s="50"/>
      <c r="D30" s="51">
        <v>98003000</v>
      </c>
      <c r="E30" s="51"/>
      <c r="F30" s="51">
        <v>98003000</v>
      </c>
      <c r="G30" s="51"/>
    </row>
    <row r="31" spans="1:9" ht="25.5">
      <c r="A31" s="54" t="s">
        <v>98</v>
      </c>
      <c r="B31" s="49" t="s">
        <v>99</v>
      </c>
      <c r="C31" s="50"/>
      <c r="D31" s="51"/>
      <c r="E31" s="51"/>
      <c r="F31" s="51"/>
      <c r="G31" s="51"/>
    </row>
    <row r="32" spans="1:9" ht="25.5">
      <c r="A32" s="52" t="s">
        <v>100</v>
      </c>
      <c r="B32" s="49" t="s">
        <v>49</v>
      </c>
      <c r="C32" s="50"/>
      <c r="D32" s="51"/>
      <c r="E32" s="51"/>
      <c r="F32" s="51"/>
      <c r="G32" s="51"/>
    </row>
    <row r="33" spans="1:9" ht="25.5">
      <c r="A33" s="52" t="s">
        <v>101</v>
      </c>
      <c r="B33" s="49" t="s">
        <v>50</v>
      </c>
      <c r="C33" s="50"/>
      <c r="D33" s="51"/>
      <c r="E33" s="51"/>
      <c r="F33" s="51"/>
      <c r="G33" s="51"/>
    </row>
    <row r="34" spans="1:9" ht="25.5">
      <c r="A34" s="52" t="s">
        <v>102</v>
      </c>
      <c r="B34" s="49" t="s">
        <v>51</v>
      </c>
      <c r="C34" s="50"/>
      <c r="D34" s="51"/>
      <c r="E34" s="51"/>
      <c r="F34" s="51"/>
      <c r="G34" s="51"/>
    </row>
    <row r="35" spans="1:9" ht="25.5">
      <c r="A35" s="52" t="s">
        <v>103</v>
      </c>
      <c r="B35" s="49" t="s">
        <v>25</v>
      </c>
      <c r="C35" s="50"/>
      <c r="D35" s="51"/>
      <c r="E35" s="51"/>
      <c r="F35" s="51"/>
      <c r="G35" s="51"/>
    </row>
    <row r="36" spans="1:9">
      <c r="A36" s="55" t="s">
        <v>104</v>
      </c>
      <c r="B36" s="49" t="s">
        <v>52</v>
      </c>
      <c r="C36" s="50"/>
      <c r="D36" s="51">
        <v>12046850</v>
      </c>
      <c r="E36" s="51"/>
      <c r="F36" s="51">
        <v>12046850</v>
      </c>
      <c r="G36" s="51"/>
    </row>
    <row r="37" spans="1:9">
      <c r="A37" s="55" t="s">
        <v>105</v>
      </c>
      <c r="B37" s="49" t="s">
        <v>53</v>
      </c>
      <c r="C37" s="50"/>
      <c r="D37" s="51">
        <v>3020220045</v>
      </c>
      <c r="E37" s="51">
        <v>3007201987</v>
      </c>
      <c r="F37" s="51">
        <v>3020220045</v>
      </c>
      <c r="G37" s="51">
        <v>3007201987</v>
      </c>
    </row>
    <row r="38" spans="1:9" ht="25.5">
      <c r="A38" s="55" t="s">
        <v>106</v>
      </c>
      <c r="B38" s="49" t="s">
        <v>107</v>
      </c>
      <c r="C38" s="50"/>
      <c r="D38" s="51"/>
      <c r="E38" s="51"/>
      <c r="F38" s="51"/>
      <c r="G38" s="51"/>
    </row>
    <row r="39" spans="1:9">
      <c r="A39" s="52" t="s">
        <v>108</v>
      </c>
      <c r="B39" s="49" t="s">
        <v>109</v>
      </c>
      <c r="C39" s="50"/>
      <c r="D39" s="51">
        <v>69930884</v>
      </c>
      <c r="E39" s="51">
        <v>27812632</v>
      </c>
      <c r="F39" s="51">
        <v>69930884</v>
      </c>
      <c r="G39" s="51">
        <v>27812632</v>
      </c>
    </row>
    <row r="40" spans="1:9">
      <c r="A40" s="55" t="s">
        <v>183</v>
      </c>
      <c r="B40" s="49" t="s">
        <v>26</v>
      </c>
      <c r="C40" s="50"/>
      <c r="D40" s="51"/>
      <c r="E40" s="51"/>
      <c r="F40" s="51"/>
      <c r="G40" s="51"/>
    </row>
    <row r="41" spans="1:9">
      <c r="A41" s="55" t="s">
        <v>110</v>
      </c>
      <c r="B41" s="49" t="s">
        <v>27</v>
      </c>
      <c r="C41" s="50"/>
      <c r="D41" s="51">
        <v>212761376</v>
      </c>
      <c r="E41" s="51">
        <v>80301721</v>
      </c>
      <c r="F41" s="51">
        <v>212761376</v>
      </c>
      <c r="G41" s="51">
        <v>80301721</v>
      </c>
      <c r="H41" s="68"/>
    </row>
    <row r="42" spans="1:9">
      <c r="A42" s="55" t="s">
        <v>111</v>
      </c>
      <c r="B42" s="49" t="s">
        <v>28</v>
      </c>
      <c r="C42" s="50"/>
      <c r="D42" s="51">
        <v>76420626</v>
      </c>
      <c r="E42" s="51">
        <f>46258529+11816723</f>
        <v>58075252</v>
      </c>
      <c r="F42" s="51">
        <v>76420626</v>
      </c>
      <c r="G42" s="51">
        <f>46258529+11816723</f>
        <v>58075252</v>
      </c>
      <c r="H42" s="68"/>
      <c r="I42" s="68"/>
    </row>
    <row r="43" spans="1:9" ht="25.5">
      <c r="A43" s="55" t="s">
        <v>112</v>
      </c>
      <c r="B43" s="49" t="s">
        <v>57</v>
      </c>
      <c r="C43" s="50"/>
      <c r="D43" s="51"/>
      <c r="E43" s="51"/>
      <c r="F43" s="51"/>
      <c r="G43" s="51"/>
    </row>
    <row r="44" spans="1:9">
      <c r="A44" s="56" t="s">
        <v>113</v>
      </c>
      <c r="B44" s="49" t="s">
        <v>29</v>
      </c>
      <c r="C44" s="50"/>
      <c r="D44" s="67">
        <f>D42+D41+D39+D36++D37+D28</f>
        <v>3489382781</v>
      </c>
      <c r="E44" s="67">
        <f>E42+E41+E39+E36++E37+E28</f>
        <v>3173391592</v>
      </c>
      <c r="F44" s="67">
        <f>F42+F41+F39+F36++F37+F28</f>
        <v>3489382781</v>
      </c>
      <c r="G44" s="67">
        <f>G42+G41+G39+G36++G37+G28</f>
        <v>3173391592</v>
      </c>
      <c r="H44" s="69"/>
      <c r="I44" s="69"/>
    </row>
    <row r="45" spans="1:9">
      <c r="A45" s="56" t="s">
        <v>123</v>
      </c>
      <c r="B45" s="49"/>
      <c r="C45" s="50"/>
      <c r="D45" s="67"/>
      <c r="E45" s="50"/>
      <c r="F45" s="67"/>
      <c r="G45" s="50"/>
      <c r="I45" s="69"/>
    </row>
    <row r="46" spans="1:9" ht="25.5">
      <c r="A46" s="55" t="s">
        <v>114</v>
      </c>
      <c r="B46" s="49" t="s">
        <v>115</v>
      </c>
      <c r="C46" s="50"/>
      <c r="D46" s="51"/>
      <c r="E46" s="51"/>
      <c r="F46" s="51"/>
      <c r="G46" s="51"/>
      <c r="I46" s="69"/>
    </row>
    <row r="47" spans="1:9" ht="25.5">
      <c r="A47" s="55" t="s">
        <v>116</v>
      </c>
      <c r="B47" s="49" t="s">
        <v>117</v>
      </c>
      <c r="C47" s="50"/>
      <c r="D47" s="51">
        <v>101769252</v>
      </c>
      <c r="E47" s="51">
        <v>110778657</v>
      </c>
      <c r="F47" s="51">
        <v>101769252</v>
      </c>
      <c r="G47" s="51">
        <v>110778657</v>
      </c>
    </row>
    <row r="48" spans="1:9" ht="25.5">
      <c r="A48" s="55" t="s">
        <v>118</v>
      </c>
      <c r="B48" s="49" t="s">
        <v>119</v>
      </c>
      <c r="C48" s="50"/>
      <c r="D48" s="51"/>
      <c r="E48" s="51"/>
      <c r="F48" s="51"/>
      <c r="G48" s="51"/>
    </row>
    <row r="49" spans="1:9">
      <c r="A49" s="55" t="s">
        <v>120</v>
      </c>
      <c r="B49" s="49" t="s">
        <v>121</v>
      </c>
      <c r="C49" s="50"/>
      <c r="D49" s="51"/>
      <c r="E49" s="51"/>
      <c r="F49" s="51"/>
      <c r="G49" s="51"/>
    </row>
    <row r="50" spans="1:9" ht="25.5">
      <c r="A50" s="56" t="s">
        <v>122</v>
      </c>
      <c r="B50" s="49" t="s">
        <v>30</v>
      </c>
      <c r="C50" s="50"/>
      <c r="D50" s="67">
        <f>SUM(D47:D49)</f>
        <v>101769252</v>
      </c>
      <c r="E50" s="67">
        <f>SUM(E47:E49)</f>
        <v>110778657</v>
      </c>
      <c r="F50" s="67">
        <f>SUM(F47:F49)</f>
        <v>101769252</v>
      </c>
      <c r="G50" s="67">
        <f>SUM(G47:G49)</f>
        <v>110778657</v>
      </c>
    </row>
    <row r="51" spans="1:9">
      <c r="A51" s="56" t="s">
        <v>124</v>
      </c>
      <c r="B51" s="49"/>
      <c r="C51" s="50"/>
      <c r="D51" s="50"/>
      <c r="E51" s="51"/>
      <c r="F51" s="50"/>
      <c r="G51" s="51"/>
    </row>
    <row r="52" spans="1:9" ht="25.5">
      <c r="A52" s="55" t="s">
        <v>125</v>
      </c>
      <c r="B52" s="49" t="s">
        <v>31</v>
      </c>
      <c r="C52" s="50"/>
      <c r="D52" s="51"/>
      <c r="E52" s="51"/>
      <c r="F52" s="51"/>
      <c r="G52" s="51"/>
    </row>
    <row r="53" spans="1:9">
      <c r="A53" s="55" t="s">
        <v>126</v>
      </c>
      <c r="B53" s="49" t="s">
        <v>32</v>
      </c>
      <c r="C53" s="50"/>
      <c r="D53" s="51">
        <v>256178696</v>
      </c>
      <c r="E53" s="51">
        <v>376322281</v>
      </c>
      <c r="F53" s="51">
        <v>256178696</v>
      </c>
      <c r="G53" s="51">
        <v>376322281</v>
      </c>
    </row>
    <row r="54" spans="1:9" ht="25.5">
      <c r="A54" s="55" t="s">
        <v>127</v>
      </c>
      <c r="B54" s="49" t="s">
        <v>128</v>
      </c>
      <c r="C54" s="50"/>
      <c r="D54" s="51"/>
      <c r="E54" s="51"/>
      <c r="F54" s="51"/>
      <c r="G54" s="51"/>
    </row>
    <row r="55" spans="1:9">
      <c r="A55" s="55" t="s">
        <v>129</v>
      </c>
      <c r="B55" s="49" t="s">
        <v>130</v>
      </c>
      <c r="C55" s="50"/>
      <c r="D55" s="51"/>
      <c r="E55" s="51"/>
      <c r="F55" s="51"/>
      <c r="G55" s="51"/>
    </row>
    <row r="56" spans="1:9">
      <c r="A56" s="56" t="s">
        <v>131</v>
      </c>
      <c r="B56" s="49" t="s">
        <v>33</v>
      </c>
      <c r="C56" s="50"/>
      <c r="D56" s="67">
        <f>SUM(D53:D55)</f>
        <v>256178696</v>
      </c>
      <c r="E56" s="67">
        <f>SUM(E53:E55)</f>
        <v>376322281</v>
      </c>
      <c r="F56" s="67">
        <f>SUM(F53:F55)</f>
        <v>256178696</v>
      </c>
      <c r="G56" s="67">
        <f>SUM(G53:G55)</f>
        <v>376322281</v>
      </c>
    </row>
    <row r="57" spans="1:9">
      <c r="A57" s="56" t="s">
        <v>132</v>
      </c>
      <c r="B57" s="49" t="s">
        <v>64</v>
      </c>
      <c r="C57" s="50"/>
      <c r="D57" s="51"/>
      <c r="E57" s="51"/>
      <c r="F57" s="51"/>
      <c r="G57" s="51"/>
    </row>
    <row r="58" spans="1:9" ht="25.5">
      <c r="A58" s="56" t="s">
        <v>133</v>
      </c>
      <c r="B58" s="49" t="s">
        <v>134</v>
      </c>
      <c r="C58" s="50"/>
      <c r="D58" s="67">
        <v>1219739834</v>
      </c>
      <c r="E58" s="67">
        <v>1280032884</v>
      </c>
      <c r="F58" s="67">
        <v>1219739834</v>
      </c>
      <c r="G58" s="101">
        <v>1280032884</v>
      </c>
    </row>
    <row r="59" spans="1:9" ht="25.5">
      <c r="A59" s="56" t="s">
        <v>135</v>
      </c>
      <c r="B59" s="49" t="s">
        <v>34</v>
      </c>
      <c r="C59" s="50"/>
      <c r="D59" s="67">
        <f>D26+D50-D44-D58-D56</f>
        <v>2671955738</v>
      </c>
      <c r="E59" s="67">
        <f>E26+E50-E44-E58-E56</f>
        <v>1927394734</v>
      </c>
      <c r="F59" s="67">
        <f>F26+F50-F44-F58-F56</f>
        <v>2671955738</v>
      </c>
      <c r="G59" s="67">
        <f>G26+G50-G44-G58-G56</f>
        <v>1927394734</v>
      </c>
      <c r="H59" s="69"/>
      <c r="I59" s="69"/>
    </row>
    <row r="60" spans="1:9">
      <c r="A60" s="56" t="s">
        <v>136</v>
      </c>
      <c r="B60" s="49"/>
      <c r="C60" s="50"/>
      <c r="D60" s="50"/>
      <c r="E60" s="51"/>
      <c r="F60" s="50"/>
      <c r="G60" s="51"/>
    </row>
    <row r="61" spans="1:9">
      <c r="A61" s="55" t="s">
        <v>137</v>
      </c>
      <c r="B61" s="49" t="s">
        <v>139</v>
      </c>
      <c r="C61" s="50"/>
      <c r="D61" s="51">
        <v>10</v>
      </c>
      <c r="E61" s="51"/>
      <c r="F61" s="51">
        <v>10</v>
      </c>
      <c r="G61" s="51"/>
    </row>
    <row r="62" spans="1:9">
      <c r="A62" s="55" t="s">
        <v>138</v>
      </c>
      <c r="B62" s="49" t="s">
        <v>140</v>
      </c>
      <c r="C62" s="50"/>
      <c r="D62" s="51">
        <v>43200000</v>
      </c>
      <c r="E62" s="51">
        <v>55200000</v>
      </c>
      <c r="F62" s="51">
        <v>43200000</v>
      </c>
      <c r="G62" s="51">
        <v>55200000</v>
      </c>
    </row>
    <row r="63" spans="1:9">
      <c r="A63" s="56" t="s">
        <v>141</v>
      </c>
      <c r="B63" s="49" t="s">
        <v>142</v>
      </c>
      <c r="C63" s="50"/>
      <c r="D63" s="67">
        <f>D61-D62</f>
        <v>-43199990</v>
      </c>
      <c r="E63" s="67">
        <f t="shared" ref="E63:G63" si="0">E61-E62</f>
        <v>-55200000</v>
      </c>
      <c r="F63" s="67">
        <f t="shared" si="0"/>
        <v>-43199990</v>
      </c>
      <c r="G63" s="67">
        <f t="shared" si="0"/>
        <v>-55200000</v>
      </c>
    </row>
    <row r="64" spans="1:9" ht="25.5">
      <c r="A64" s="56" t="s">
        <v>143</v>
      </c>
      <c r="B64" s="49" t="s">
        <v>144</v>
      </c>
      <c r="C64" s="50"/>
      <c r="D64" s="67">
        <f>D59+D63</f>
        <v>2628755748</v>
      </c>
      <c r="E64" s="67">
        <f t="shared" ref="E64:G64" si="1">E59+E63</f>
        <v>1872194734</v>
      </c>
      <c r="F64" s="67">
        <f t="shared" si="1"/>
        <v>2628755748</v>
      </c>
      <c r="G64" s="67">
        <f t="shared" si="1"/>
        <v>1872194734</v>
      </c>
    </row>
    <row r="65" spans="1:9">
      <c r="A65" s="55" t="s">
        <v>145</v>
      </c>
      <c r="B65" s="49" t="s">
        <v>146</v>
      </c>
      <c r="C65" s="50"/>
      <c r="D65" s="51"/>
      <c r="E65" s="51"/>
      <c r="F65" s="51"/>
      <c r="G65" s="51"/>
    </row>
    <row r="66" spans="1:9">
      <c r="A66" s="55" t="s">
        <v>147</v>
      </c>
      <c r="B66" s="49" t="s">
        <v>148</v>
      </c>
      <c r="C66" s="50"/>
      <c r="D66" s="51"/>
      <c r="E66" s="51"/>
      <c r="F66" s="51"/>
      <c r="G66" s="51"/>
    </row>
    <row r="67" spans="1:9">
      <c r="A67" s="56" t="s">
        <v>149</v>
      </c>
      <c r="B67" s="49" t="s">
        <v>12</v>
      </c>
      <c r="C67" s="50"/>
      <c r="D67" s="51"/>
      <c r="E67" s="51"/>
      <c r="F67" s="51"/>
      <c r="G67" s="51"/>
    </row>
    <row r="68" spans="1:9">
      <c r="A68" s="52" t="s">
        <v>184</v>
      </c>
      <c r="B68" s="49" t="s">
        <v>151</v>
      </c>
      <c r="C68" s="50"/>
      <c r="D68" s="51"/>
      <c r="E68" s="51"/>
      <c r="F68" s="51"/>
      <c r="G68" s="51"/>
    </row>
    <row r="69" spans="1:9">
      <c r="A69" s="52" t="s">
        <v>185</v>
      </c>
      <c r="B69" s="49" t="s">
        <v>152</v>
      </c>
      <c r="C69" s="50"/>
      <c r="D69" s="51"/>
      <c r="E69" s="51"/>
      <c r="F69" s="51"/>
      <c r="G69" s="51"/>
    </row>
    <row r="70" spans="1:9" ht="25.5">
      <c r="A70" s="56" t="s">
        <v>150</v>
      </c>
      <c r="B70" s="49" t="s">
        <v>13</v>
      </c>
      <c r="C70" s="50"/>
      <c r="D70" s="67">
        <f>D64</f>
        <v>2628755748</v>
      </c>
      <c r="E70" s="67">
        <f>E64</f>
        <v>1872194734</v>
      </c>
      <c r="F70" s="67">
        <f>F64</f>
        <v>2628755748</v>
      </c>
      <c r="G70" s="67">
        <f>G64</f>
        <v>1872194734</v>
      </c>
      <c r="H70" s="68"/>
      <c r="I70" s="68"/>
    </row>
    <row r="71" spans="1:9" ht="25.5">
      <c r="A71" s="52" t="s">
        <v>186</v>
      </c>
      <c r="B71" s="49" t="s">
        <v>153</v>
      </c>
      <c r="C71" s="50"/>
      <c r="D71" s="51"/>
      <c r="E71" s="51"/>
      <c r="F71" s="51"/>
      <c r="G71" s="51"/>
    </row>
    <row r="72" spans="1:9" ht="51">
      <c r="A72" s="52" t="s">
        <v>187</v>
      </c>
      <c r="B72" s="49" t="s">
        <v>154</v>
      </c>
      <c r="C72" s="50"/>
      <c r="D72" s="51"/>
      <c r="E72" s="51"/>
      <c r="F72" s="51"/>
      <c r="G72" s="51"/>
    </row>
    <row r="73" spans="1:9" ht="25.5">
      <c r="A73" s="48" t="s">
        <v>155</v>
      </c>
      <c r="B73" s="49" t="s">
        <v>14</v>
      </c>
      <c r="C73" s="50"/>
      <c r="D73" s="51"/>
      <c r="E73" s="51"/>
      <c r="F73" s="51"/>
      <c r="G73" s="51"/>
    </row>
    <row r="74" spans="1:9" ht="25.5">
      <c r="A74" s="52" t="s">
        <v>156</v>
      </c>
      <c r="B74" s="49" t="s">
        <v>157</v>
      </c>
      <c r="C74" s="50"/>
      <c r="D74" s="51"/>
      <c r="E74" s="51"/>
      <c r="F74" s="51"/>
      <c r="G74" s="51"/>
    </row>
    <row r="75" spans="1:9" ht="25.5">
      <c r="A75" s="52" t="s">
        <v>158</v>
      </c>
      <c r="B75" s="49" t="s">
        <v>159</v>
      </c>
      <c r="C75" s="50"/>
      <c r="D75" s="51"/>
      <c r="E75" s="51"/>
      <c r="F75" s="51"/>
      <c r="G75" s="51"/>
    </row>
    <row r="76" spans="1:9" ht="38.25">
      <c r="A76" s="52" t="s">
        <v>160</v>
      </c>
      <c r="B76" s="49" t="s">
        <v>161</v>
      </c>
      <c r="C76" s="50"/>
      <c r="D76" s="51"/>
      <c r="E76" s="51"/>
      <c r="F76" s="51"/>
      <c r="G76" s="51"/>
    </row>
    <row r="77" spans="1:9" ht="25.5">
      <c r="A77" s="52" t="s">
        <v>162</v>
      </c>
      <c r="B77" s="49" t="s">
        <v>163</v>
      </c>
      <c r="C77" s="50"/>
      <c r="D77" s="51"/>
      <c r="E77" s="51"/>
      <c r="F77" s="51"/>
      <c r="G77" s="51"/>
    </row>
    <row r="78" spans="1:9" ht="25.5">
      <c r="A78" s="52" t="s">
        <v>164</v>
      </c>
      <c r="B78" s="49" t="s">
        <v>165</v>
      </c>
      <c r="C78" s="50"/>
      <c r="D78" s="51"/>
      <c r="E78" s="51"/>
      <c r="F78" s="51"/>
      <c r="G78" s="51"/>
    </row>
    <row r="79" spans="1:9" ht="25.5">
      <c r="A79" s="52" t="s">
        <v>166</v>
      </c>
      <c r="B79" s="49" t="s">
        <v>167</v>
      </c>
      <c r="C79" s="50"/>
      <c r="D79" s="51"/>
      <c r="E79" s="51"/>
      <c r="F79" s="51"/>
      <c r="G79" s="51"/>
    </row>
    <row r="80" spans="1:9">
      <c r="A80" s="52" t="s">
        <v>168</v>
      </c>
      <c r="B80" s="49" t="s">
        <v>169</v>
      </c>
      <c r="C80" s="50"/>
      <c r="D80" s="51"/>
      <c r="E80" s="51"/>
      <c r="F80" s="51"/>
      <c r="G80" s="51"/>
    </row>
    <row r="81" spans="1:7" ht="25.5">
      <c r="A81" s="52" t="s">
        <v>170</v>
      </c>
      <c r="B81" s="49" t="s">
        <v>171</v>
      </c>
      <c r="C81" s="50"/>
      <c r="D81" s="51"/>
      <c r="E81" s="51"/>
      <c r="F81" s="51"/>
      <c r="G81" s="51"/>
    </row>
    <row r="82" spans="1:7">
      <c r="A82" s="52" t="s">
        <v>172</v>
      </c>
      <c r="B82" s="49" t="s">
        <v>15</v>
      </c>
      <c r="C82" s="50"/>
      <c r="D82" s="51"/>
      <c r="E82" s="51"/>
      <c r="F82" s="51"/>
      <c r="G82" s="51"/>
    </row>
    <row r="83" spans="1:7">
      <c r="A83" s="52" t="s">
        <v>173</v>
      </c>
      <c r="B83" s="49" t="s">
        <v>174</v>
      </c>
      <c r="C83" s="50"/>
      <c r="D83" s="51"/>
      <c r="E83" s="51"/>
      <c r="F83" s="51"/>
      <c r="G83" s="51"/>
    </row>
    <row r="84" spans="1:7" ht="25.5">
      <c r="A84" s="52" t="s">
        <v>175</v>
      </c>
      <c r="B84" s="49" t="s">
        <v>176</v>
      </c>
      <c r="C84" s="50"/>
      <c r="D84" s="51"/>
      <c r="E84" s="51"/>
      <c r="F84" s="51"/>
      <c r="G84" s="51"/>
    </row>
    <row r="85" spans="1:7" ht="25.5">
      <c r="A85" s="48" t="s">
        <v>177</v>
      </c>
      <c r="B85" s="49" t="s">
        <v>178</v>
      </c>
      <c r="C85" s="50"/>
      <c r="D85" s="51"/>
      <c r="E85" s="51"/>
      <c r="F85" s="51"/>
      <c r="G85" s="51"/>
    </row>
    <row r="86" spans="1:7" ht="25.5">
      <c r="A86" s="52" t="s">
        <v>179</v>
      </c>
      <c r="B86" s="49" t="s">
        <v>180</v>
      </c>
      <c r="C86" s="50"/>
      <c r="D86" s="100">
        <v>164.29723425</v>
      </c>
      <c r="E86" s="88">
        <v>117.012171</v>
      </c>
      <c r="F86" s="88">
        <v>164.29723425</v>
      </c>
      <c r="G86" s="88">
        <v>117.012171</v>
      </c>
    </row>
    <row r="87" spans="1:7" ht="25.5">
      <c r="A87" s="52" t="s">
        <v>181</v>
      </c>
      <c r="B87" s="49" t="s">
        <v>182</v>
      </c>
      <c r="C87" s="50"/>
      <c r="D87" s="51"/>
      <c r="E87" s="51"/>
      <c r="F87" s="51"/>
      <c r="G87" s="51"/>
    </row>
    <row r="88" spans="1:7">
      <c r="A88" s="57"/>
      <c r="B88" s="58"/>
      <c r="C88" s="59"/>
      <c r="D88" s="60"/>
      <c r="E88" s="60"/>
      <c r="F88" s="60"/>
      <c r="G88" s="60"/>
    </row>
    <row r="89" spans="1:7" s="32" customFormat="1" ht="24.75" customHeight="1">
      <c r="A89" s="29"/>
      <c r="B89" s="29"/>
      <c r="C89" s="30"/>
      <c r="F89" s="29"/>
      <c r="G89" s="31" t="s">
        <v>708</v>
      </c>
    </row>
    <row r="90" spans="1:7" s="32" customFormat="1" ht="24.75" customHeight="1">
      <c r="A90" s="33" t="s">
        <v>701</v>
      </c>
      <c r="B90" s="34" t="str">
        <f>[1]Menu!$A$13</f>
        <v>Kế toán trưởng</v>
      </c>
      <c r="C90" s="35"/>
      <c r="F90" s="81" t="s">
        <v>702</v>
      </c>
      <c r="G90" s="81"/>
    </row>
    <row r="91" spans="1:7" s="32" customFormat="1" ht="24.75" customHeight="1">
      <c r="A91" s="38"/>
      <c r="B91" s="38"/>
      <c r="C91" s="39"/>
      <c r="F91" s="38"/>
      <c r="G91" s="38"/>
    </row>
    <row r="92" spans="1:7" s="32" customFormat="1" ht="24.75" customHeight="1">
      <c r="A92" s="40" t="s">
        <v>703</v>
      </c>
      <c r="B92" s="41" t="s">
        <v>703</v>
      </c>
      <c r="C92" s="39"/>
      <c r="F92" s="41" t="s">
        <v>704</v>
      </c>
      <c r="G92" s="41"/>
    </row>
    <row r="93" spans="1:7" s="32" customFormat="1" ht="18" customHeight="1">
      <c r="A93" s="36" t="s">
        <v>705</v>
      </c>
      <c r="B93" s="36" t="s">
        <v>706</v>
      </c>
      <c r="C93" s="35"/>
      <c r="F93" s="39" t="s">
        <v>707</v>
      </c>
      <c r="G93" s="39"/>
    </row>
    <row r="97" spans="4:7" hidden="1">
      <c r="D97" s="99">
        <f>D70/16000000</f>
        <v>164.29723425</v>
      </c>
      <c r="E97" s="99">
        <f t="shared" ref="E97:G97" si="2">E70/16000000</f>
        <v>117.012170875</v>
      </c>
      <c r="F97" s="99">
        <f t="shared" si="2"/>
        <v>164.29723425</v>
      </c>
      <c r="G97" s="99">
        <f t="shared" si="2"/>
        <v>117.012170875</v>
      </c>
    </row>
    <row r="104" spans="4:7">
      <c r="D104" s="99"/>
      <c r="E104" s="99"/>
      <c r="F104" s="99"/>
      <c r="G104" s="99"/>
    </row>
  </sheetData>
  <protectedRanges>
    <protectedRange sqref="C11:C35" name="Range1_1"/>
    <protectedRange sqref="D12:D50 D52:D59 D61:D88 E26 E44 E56 E50 E59 E70 F12:F50 F52:F59 F61:F62 G26 G44 G56 G50 G59 G70 F65:F88 E63:G64" name="Range1_2"/>
    <protectedRange sqref="E46:E49 E27:E43 E57:E58 E51:E55 E65:E69 E60:E62 E71:E88 G11:G25 G46:G49 G27:G43 G57 G51:G55 G65:G69 G60:G62 G71:G88 E11:E25" name="Range1_3"/>
  </protectedRanges>
  <mergeCells count="11">
    <mergeCell ref="F9:G9"/>
    <mergeCell ref="A6:G6"/>
    <mergeCell ref="A7:G7"/>
    <mergeCell ref="E1:G1"/>
    <mergeCell ref="E2:G3"/>
    <mergeCell ref="A1:B1"/>
    <mergeCell ref="A4:B4"/>
    <mergeCell ref="A9:A10"/>
    <mergeCell ref="B9:B10"/>
    <mergeCell ref="C9:C10"/>
    <mergeCell ref="D9:E9"/>
  </mergeCells>
  <dataValidations count="1">
    <dataValidation type="whole" operator="lessThanOrEqual" allowBlank="1" showInputMessage="1" showErrorMessage="1" sqref="D52:D59 G11:G44 F12:F50 F52:F59 E11:E44 D61:D88 D12:D50 G46:G88 F61:F88 E46:E88">
      <formula1>1000000000000000</formula1>
    </dataValidation>
  </dataValidations>
  <pageMargins left="0.79" right="0.24" top="0.26" bottom="0.15" header="0.3" footer="0.3"/>
  <pageSetup scale="90" orientation="portrait" r:id="rId1"/>
</worksheet>
</file>

<file path=xl/worksheets/sheet3.xml><?xml version="1.0" encoding="utf-8"?>
<worksheet xmlns="http://schemas.openxmlformats.org/spreadsheetml/2006/main" xmlns:r="http://schemas.openxmlformats.org/officeDocument/2006/relationships">
  <dimension ref="A1:G138"/>
  <sheetViews>
    <sheetView workbookViewId="0">
      <selection activeCell="F123" sqref="F123"/>
    </sheetView>
  </sheetViews>
  <sheetFormatPr defaultRowHeight="12.75"/>
  <cols>
    <col min="1" max="1" width="53.140625" style="45" customWidth="1"/>
    <col min="2" max="2" width="5.85546875" style="79" customWidth="1"/>
    <col min="3" max="3" width="8.42578125" style="45" customWidth="1"/>
    <col min="4" max="5" width="17.7109375" style="45" bestFit="1" customWidth="1"/>
    <col min="6" max="6" width="27.42578125" style="45" customWidth="1"/>
    <col min="7" max="16384" width="9.140625" style="45"/>
  </cols>
  <sheetData>
    <row r="1" spans="1:5" s="3" customFormat="1" ht="13.5">
      <c r="A1" s="164" t="s">
        <v>691</v>
      </c>
      <c r="B1" s="164"/>
      <c r="C1" s="171" t="s">
        <v>1247</v>
      </c>
      <c r="D1" s="171"/>
      <c r="E1" s="171"/>
    </row>
    <row r="2" spans="1:5" s="3" customFormat="1" ht="12">
      <c r="A2" s="4" t="s">
        <v>692</v>
      </c>
      <c r="B2" s="5"/>
      <c r="C2" s="166" t="s">
        <v>696</v>
      </c>
      <c r="D2" s="166"/>
      <c r="E2" s="166"/>
    </row>
    <row r="3" spans="1:5" s="3" customFormat="1">
      <c r="A3" s="28" t="s">
        <v>694</v>
      </c>
      <c r="C3" s="166"/>
      <c r="D3" s="166"/>
      <c r="E3" s="166"/>
    </row>
    <row r="4" spans="1:5" s="3" customFormat="1" ht="12">
      <c r="A4" s="165" t="s">
        <v>693</v>
      </c>
      <c r="B4" s="165"/>
    </row>
    <row r="5" spans="1:5" s="8" customFormat="1" ht="12">
      <c r="A5" s="70"/>
      <c r="B5" s="70"/>
      <c r="C5" s="71"/>
      <c r="D5" s="70"/>
      <c r="E5" s="70"/>
    </row>
    <row r="6" spans="1:5" ht="18.75">
      <c r="A6" s="175" t="s">
        <v>69</v>
      </c>
      <c r="B6" s="175"/>
      <c r="C6" s="175"/>
      <c r="D6" s="175"/>
      <c r="E6" s="175"/>
    </row>
    <row r="7" spans="1:5" ht="15">
      <c r="A7" s="167" t="s">
        <v>699</v>
      </c>
      <c r="B7" s="167"/>
      <c r="C7" s="167"/>
      <c r="D7" s="167"/>
      <c r="E7" s="167"/>
    </row>
    <row r="8" spans="1:5" ht="14.25">
      <c r="A8" s="72"/>
      <c r="B8" s="72"/>
      <c r="C8" s="72"/>
      <c r="D8" s="72"/>
      <c r="E8" s="72"/>
    </row>
    <row r="9" spans="1:5" s="28" customFormat="1" ht="25.5">
      <c r="A9" s="73" t="s">
        <v>445</v>
      </c>
      <c r="B9" s="74" t="s">
        <v>11</v>
      </c>
      <c r="C9" s="75" t="s">
        <v>16</v>
      </c>
      <c r="D9" s="47" t="s">
        <v>709</v>
      </c>
      <c r="E9" s="47" t="s">
        <v>710</v>
      </c>
    </row>
    <row r="10" spans="1:5" s="157" customFormat="1" ht="12">
      <c r="A10" s="155" t="s">
        <v>35</v>
      </c>
      <c r="B10" s="155"/>
      <c r="C10" s="155"/>
      <c r="D10" s="156">
        <v>0</v>
      </c>
      <c r="E10" s="156">
        <v>0</v>
      </c>
    </row>
    <row r="11" spans="1:5" s="157" customFormat="1" ht="12">
      <c r="A11" s="158" t="s">
        <v>1376</v>
      </c>
      <c r="B11" s="158" t="s">
        <v>17</v>
      </c>
      <c r="C11" s="158"/>
      <c r="D11" s="156">
        <v>2628755748</v>
      </c>
      <c r="E11" s="156">
        <v>1872194734</v>
      </c>
    </row>
    <row r="12" spans="1:5" s="157" customFormat="1" ht="12">
      <c r="A12" s="158" t="s">
        <v>1377</v>
      </c>
      <c r="B12" s="158" t="s">
        <v>21</v>
      </c>
      <c r="C12" s="158"/>
      <c r="D12" s="156">
        <f>SUM(D13:D19)</f>
        <v>-992221561</v>
      </c>
      <c r="E12" s="156">
        <f>SUM(E13:E19)</f>
        <v>-3366371721</v>
      </c>
    </row>
    <row r="13" spans="1:5" s="157" customFormat="1" ht="12">
      <c r="A13" s="158" t="s">
        <v>1378</v>
      </c>
      <c r="B13" s="158" t="s">
        <v>70</v>
      </c>
      <c r="C13" s="158"/>
      <c r="D13" s="159">
        <v>356362489</v>
      </c>
      <c r="E13" s="159">
        <v>385113988</v>
      </c>
    </row>
    <row r="14" spans="1:5" s="157" customFormat="1" ht="12">
      <c r="A14" s="158" t="s">
        <v>1379</v>
      </c>
      <c r="B14" s="158" t="s">
        <v>71</v>
      </c>
      <c r="C14" s="158"/>
      <c r="D14" s="159">
        <v>98003000</v>
      </c>
      <c r="E14" s="159">
        <v>-80496000</v>
      </c>
    </row>
    <row r="15" spans="1:5" s="157" customFormat="1" ht="12">
      <c r="A15" s="158" t="s">
        <v>1380</v>
      </c>
      <c r="B15" s="158" t="s">
        <v>37</v>
      </c>
      <c r="C15" s="158"/>
      <c r="D15" s="159"/>
      <c r="E15" s="159"/>
    </row>
    <row r="16" spans="1:5" s="157" customFormat="1" ht="12">
      <c r="A16" s="158" t="s">
        <v>1381</v>
      </c>
      <c r="B16" s="158" t="s">
        <v>38</v>
      </c>
      <c r="C16" s="158"/>
      <c r="D16" s="159">
        <v>-914862673</v>
      </c>
      <c r="E16" s="159">
        <v>-3584806522</v>
      </c>
    </row>
    <row r="17" spans="1:5" s="157" customFormat="1" ht="12">
      <c r="A17" s="158" t="s">
        <v>1382</v>
      </c>
      <c r="B17" s="158" t="s">
        <v>39</v>
      </c>
      <c r="C17" s="158"/>
      <c r="D17" s="159">
        <v>0</v>
      </c>
      <c r="E17" s="159">
        <v>0</v>
      </c>
    </row>
    <row r="18" spans="1:5" s="157" customFormat="1" ht="12">
      <c r="A18" s="158" t="s">
        <v>1383</v>
      </c>
      <c r="B18" s="158" t="s">
        <v>40</v>
      </c>
      <c r="C18" s="158"/>
      <c r="D18" s="159">
        <v>-531724377</v>
      </c>
      <c r="E18" s="159">
        <v>-86183187</v>
      </c>
    </row>
    <row r="19" spans="1:5" s="157" customFormat="1" ht="12">
      <c r="A19" s="158" t="s">
        <v>1384</v>
      </c>
      <c r="B19" s="158" t="s">
        <v>41</v>
      </c>
      <c r="C19" s="158"/>
      <c r="D19" s="159">
        <v>0</v>
      </c>
      <c r="E19" s="159">
        <v>0</v>
      </c>
    </row>
    <row r="20" spans="1:5" s="157" customFormat="1" ht="12">
      <c r="A20" s="158" t="s">
        <v>417</v>
      </c>
      <c r="B20" s="158" t="s">
        <v>22</v>
      </c>
      <c r="C20" s="158"/>
      <c r="D20" s="159">
        <v>0</v>
      </c>
      <c r="E20" s="159">
        <v>0</v>
      </c>
    </row>
    <row r="21" spans="1:5" s="157" customFormat="1" ht="12">
      <c r="A21" s="158" t="s">
        <v>1385</v>
      </c>
      <c r="B21" s="158" t="s">
        <v>23</v>
      </c>
      <c r="C21" s="158"/>
      <c r="D21" s="159">
        <v>0</v>
      </c>
      <c r="E21" s="159">
        <v>0</v>
      </c>
    </row>
    <row r="22" spans="1:5" s="157" customFormat="1" ht="12">
      <c r="A22" s="158" t="s">
        <v>1386</v>
      </c>
      <c r="B22" s="158" t="s">
        <v>42</v>
      </c>
      <c r="C22" s="158"/>
      <c r="D22" s="159">
        <v>0</v>
      </c>
      <c r="E22" s="159">
        <v>0</v>
      </c>
    </row>
    <row r="23" spans="1:5" s="157" customFormat="1" ht="12">
      <c r="A23" s="158" t="s">
        <v>1387</v>
      </c>
      <c r="B23" s="158" t="s">
        <v>43</v>
      </c>
      <c r="C23" s="158"/>
      <c r="D23" s="159">
        <v>0</v>
      </c>
      <c r="E23" s="159">
        <v>0</v>
      </c>
    </row>
    <row r="24" spans="1:5" s="157" customFormat="1" ht="12">
      <c r="A24" s="158" t="s">
        <v>1388</v>
      </c>
      <c r="B24" s="158" t="s">
        <v>44</v>
      </c>
      <c r="C24" s="158"/>
      <c r="D24" s="159">
        <v>0</v>
      </c>
      <c r="E24" s="159">
        <v>0</v>
      </c>
    </row>
    <row r="25" spans="1:5" s="157" customFormat="1" ht="12">
      <c r="A25" s="158" t="s">
        <v>1389</v>
      </c>
      <c r="B25" s="158" t="s">
        <v>45</v>
      </c>
      <c r="C25" s="158"/>
      <c r="D25" s="159">
        <v>0</v>
      </c>
      <c r="E25" s="159">
        <v>0</v>
      </c>
    </row>
    <row r="26" spans="1:5" s="157" customFormat="1" ht="12">
      <c r="A26" s="158" t="s">
        <v>1390</v>
      </c>
      <c r="B26" s="158" t="s">
        <v>418</v>
      </c>
      <c r="C26" s="158"/>
      <c r="D26" s="159">
        <v>0</v>
      </c>
      <c r="E26" s="159">
        <v>0</v>
      </c>
    </row>
    <row r="27" spans="1:5" s="157" customFormat="1" ht="12">
      <c r="A27" s="158" t="s">
        <v>1391</v>
      </c>
      <c r="B27" s="158" t="s">
        <v>419</v>
      </c>
      <c r="C27" s="158"/>
      <c r="D27" s="159">
        <v>0</v>
      </c>
      <c r="E27" s="159">
        <v>0</v>
      </c>
    </row>
    <row r="28" spans="1:5" s="157" customFormat="1" ht="12">
      <c r="A28" s="158" t="s">
        <v>1392</v>
      </c>
      <c r="B28" s="158" t="s">
        <v>420</v>
      </c>
      <c r="C28" s="158"/>
      <c r="D28" s="159">
        <v>0</v>
      </c>
      <c r="E28" s="159">
        <v>0</v>
      </c>
    </row>
    <row r="29" spans="1:5" s="157" customFormat="1" ht="12">
      <c r="A29" s="158" t="s">
        <v>1393</v>
      </c>
      <c r="B29" s="158" t="s">
        <v>421</v>
      </c>
      <c r="C29" s="158"/>
      <c r="D29" s="159">
        <v>0</v>
      </c>
      <c r="E29" s="159">
        <v>0</v>
      </c>
    </row>
    <row r="30" spans="1:5" s="157" customFormat="1" ht="12">
      <c r="A30" s="158" t="s">
        <v>422</v>
      </c>
      <c r="B30" s="158" t="s">
        <v>24</v>
      </c>
      <c r="C30" s="158"/>
      <c r="D30" s="156">
        <f>SUM(D31:D38)</f>
        <v>-7637357059</v>
      </c>
      <c r="E30" s="156">
        <f>SUM(E31:E38)</f>
        <v>-6776004480</v>
      </c>
    </row>
    <row r="31" spans="1:5" s="157" customFormat="1" ht="12">
      <c r="A31" s="158" t="s">
        <v>1394</v>
      </c>
      <c r="B31" s="158" t="s">
        <v>48</v>
      </c>
      <c r="C31" s="158"/>
      <c r="D31" s="159">
        <v>0</v>
      </c>
      <c r="E31" s="159">
        <v>0</v>
      </c>
    </row>
    <row r="32" spans="1:5" s="157" customFormat="1" ht="12">
      <c r="A32" s="158" t="s">
        <v>1395</v>
      </c>
      <c r="B32" s="158" t="s">
        <v>49</v>
      </c>
      <c r="C32" s="158"/>
      <c r="D32" s="159">
        <v>0</v>
      </c>
      <c r="E32" s="159">
        <v>0</v>
      </c>
    </row>
    <row r="33" spans="1:5" s="157" customFormat="1" ht="12">
      <c r="A33" s="158" t="s">
        <v>1396</v>
      </c>
      <c r="B33" s="158" t="s">
        <v>50</v>
      </c>
      <c r="C33" s="158"/>
      <c r="D33" s="159">
        <v>0</v>
      </c>
      <c r="E33" s="159">
        <v>0</v>
      </c>
    </row>
    <row r="34" spans="1:5" s="157" customFormat="1" ht="12">
      <c r="A34" s="158" t="s">
        <v>1397</v>
      </c>
      <c r="B34" s="158" t="s">
        <v>51</v>
      </c>
      <c r="C34" s="158"/>
      <c r="D34" s="159">
        <v>0</v>
      </c>
      <c r="E34" s="159">
        <v>0</v>
      </c>
    </row>
    <row r="35" spans="1:5" s="157" customFormat="1" ht="12">
      <c r="A35" s="158" t="s">
        <v>1398</v>
      </c>
      <c r="B35" s="158" t="s">
        <v>25</v>
      </c>
      <c r="C35" s="158"/>
      <c r="D35" s="159">
        <v>0</v>
      </c>
      <c r="E35" s="159">
        <v>0</v>
      </c>
    </row>
    <row r="36" spans="1:5" s="157" customFormat="1" ht="12">
      <c r="A36" s="158" t="s">
        <v>1399</v>
      </c>
      <c r="B36" s="158" t="s">
        <v>52</v>
      </c>
      <c r="C36" s="158"/>
      <c r="D36" s="160">
        <v>-7637357059</v>
      </c>
      <c r="E36" s="160">
        <v>-6776004480</v>
      </c>
    </row>
    <row r="37" spans="1:5" s="157" customFormat="1" ht="12">
      <c r="A37" s="158" t="s">
        <v>1400</v>
      </c>
      <c r="B37" s="158" t="s">
        <v>53</v>
      </c>
      <c r="C37" s="158"/>
      <c r="D37" s="160">
        <v>0</v>
      </c>
      <c r="E37" s="160">
        <v>0</v>
      </c>
    </row>
    <row r="38" spans="1:5" s="157" customFormat="1" ht="12">
      <c r="A38" s="158" t="s">
        <v>1401</v>
      </c>
      <c r="B38" s="158" t="s">
        <v>107</v>
      </c>
      <c r="C38" s="158"/>
      <c r="D38" s="159">
        <v>0</v>
      </c>
      <c r="E38" s="159">
        <v>0</v>
      </c>
    </row>
    <row r="39" spans="1:5" s="157" customFormat="1" ht="12">
      <c r="A39" s="158" t="s">
        <v>1402</v>
      </c>
      <c r="B39" s="158" t="s">
        <v>109</v>
      </c>
      <c r="C39" s="158"/>
      <c r="D39" s="159">
        <v>0</v>
      </c>
      <c r="E39" s="159">
        <v>0</v>
      </c>
    </row>
    <row r="40" spans="1:5" s="157" customFormat="1" ht="12">
      <c r="A40" s="158" t="s">
        <v>1403</v>
      </c>
      <c r="B40" s="158" t="s">
        <v>26</v>
      </c>
      <c r="C40" s="158"/>
      <c r="D40" s="156">
        <f>SUM(D41:D49)</f>
        <v>-37178921855</v>
      </c>
      <c r="E40" s="156">
        <f>SUM(E41:E49)</f>
        <v>-6530813641</v>
      </c>
    </row>
    <row r="41" spans="1:5" s="157" customFormat="1" ht="12">
      <c r="A41" s="158" t="s">
        <v>1404</v>
      </c>
      <c r="B41" s="158" t="s">
        <v>27</v>
      </c>
      <c r="C41" s="158"/>
      <c r="D41" s="159">
        <v>0</v>
      </c>
      <c r="E41" s="159">
        <v>0</v>
      </c>
    </row>
    <row r="42" spans="1:5" s="157" customFormat="1" ht="12">
      <c r="A42" s="158" t="s">
        <v>1223</v>
      </c>
      <c r="B42" s="158" t="s">
        <v>28</v>
      </c>
      <c r="C42" s="158"/>
      <c r="D42" s="159">
        <v>-7100000000</v>
      </c>
      <c r="E42" s="159">
        <v>-35000000000</v>
      </c>
    </row>
    <row r="43" spans="1:5" s="157" customFormat="1" ht="12">
      <c r="A43" s="158" t="s">
        <v>1405</v>
      </c>
      <c r="B43" s="158" t="s">
        <v>57</v>
      </c>
      <c r="C43" s="158"/>
      <c r="D43" s="159">
        <v>-11752440361</v>
      </c>
      <c r="E43" s="159">
        <v>-641450732</v>
      </c>
    </row>
    <row r="44" spans="1:5" s="157" customFormat="1" ht="12">
      <c r="A44" s="158" t="s">
        <v>1224</v>
      </c>
      <c r="B44" s="158" t="s">
        <v>58</v>
      </c>
      <c r="C44" s="158"/>
      <c r="D44" s="159">
        <v>0</v>
      </c>
      <c r="E44" s="159">
        <v>0</v>
      </c>
    </row>
    <row r="45" spans="1:5" s="157" customFormat="1" ht="12">
      <c r="A45" s="158" t="s">
        <v>1406</v>
      </c>
      <c r="B45" s="158" t="s">
        <v>59</v>
      </c>
      <c r="C45" s="158"/>
      <c r="D45" s="159">
        <v>-395383568</v>
      </c>
      <c r="E45" s="159">
        <v>-89362909</v>
      </c>
    </row>
    <row r="46" spans="1:5" s="157" customFormat="1" ht="12">
      <c r="A46" s="158" t="s">
        <v>1407</v>
      </c>
      <c r="B46" s="158" t="s">
        <v>61</v>
      </c>
      <c r="C46" s="158"/>
      <c r="D46" s="159"/>
      <c r="E46" s="159"/>
    </row>
    <row r="47" spans="1:5" s="157" customFormat="1" ht="12">
      <c r="A47" s="158" t="s">
        <v>1408</v>
      </c>
      <c r="B47" s="158" t="s">
        <v>372</v>
      </c>
      <c r="C47" s="158"/>
      <c r="D47" s="159">
        <v>-17931097926</v>
      </c>
      <c r="E47" s="159">
        <v>29200000000</v>
      </c>
    </row>
    <row r="48" spans="1:5" s="157" customFormat="1" ht="12">
      <c r="A48" s="158" t="s">
        <v>1409</v>
      </c>
      <c r="B48" s="158" t="s">
        <v>374</v>
      </c>
      <c r="C48" s="158"/>
      <c r="D48" s="160"/>
      <c r="E48" s="160"/>
    </row>
    <row r="49" spans="1:5" s="157" customFormat="1" ht="12">
      <c r="A49" s="158" t="s">
        <v>1410</v>
      </c>
      <c r="B49" s="158" t="s">
        <v>375</v>
      </c>
      <c r="C49" s="158"/>
      <c r="D49" s="159">
        <v>0</v>
      </c>
      <c r="E49" s="159">
        <v>0</v>
      </c>
    </row>
    <row r="50" spans="1:5" s="157" customFormat="1" ht="12">
      <c r="A50" s="158" t="s">
        <v>1227</v>
      </c>
      <c r="B50" s="158" t="s">
        <v>29</v>
      </c>
      <c r="C50" s="158"/>
      <c r="D50" s="159">
        <v>0</v>
      </c>
      <c r="E50" s="159">
        <v>0</v>
      </c>
    </row>
    <row r="51" spans="1:5" s="157" customFormat="1" ht="12">
      <c r="A51" s="158" t="s">
        <v>1411</v>
      </c>
      <c r="B51" s="158" t="s">
        <v>115</v>
      </c>
      <c r="C51" s="158"/>
      <c r="D51" s="159">
        <v>0</v>
      </c>
      <c r="E51" s="159">
        <v>0</v>
      </c>
    </row>
    <row r="52" spans="1:5" s="157" customFormat="1" ht="12">
      <c r="A52" s="158" t="s">
        <v>1412</v>
      </c>
      <c r="B52" s="158" t="s">
        <v>117</v>
      </c>
      <c r="C52" s="158"/>
      <c r="D52" s="156">
        <f>SUM(D53:D64)</f>
        <v>25252320617</v>
      </c>
      <c r="E52" s="156">
        <f>SUM(E53:E64)</f>
        <v>-20019357608</v>
      </c>
    </row>
    <row r="53" spans="1:5" s="157" customFormat="1" ht="12">
      <c r="A53" s="158" t="s">
        <v>1413</v>
      </c>
      <c r="B53" s="158" t="s">
        <v>119</v>
      </c>
      <c r="C53" s="158"/>
      <c r="D53" s="159">
        <v>0</v>
      </c>
      <c r="E53" s="159">
        <v>0</v>
      </c>
    </row>
    <row r="54" spans="1:5" s="157" customFormat="1" ht="12">
      <c r="A54" s="158" t="s">
        <v>1414</v>
      </c>
      <c r="B54" s="158" t="s">
        <v>121</v>
      </c>
      <c r="C54" s="158"/>
      <c r="D54" s="159">
        <v>0</v>
      </c>
      <c r="E54" s="159">
        <v>0</v>
      </c>
    </row>
    <row r="55" spans="1:5" s="157" customFormat="1" ht="12">
      <c r="A55" s="158" t="s">
        <v>1225</v>
      </c>
      <c r="B55" s="158" t="s">
        <v>413</v>
      </c>
      <c r="C55" s="158"/>
      <c r="D55" s="159">
        <v>-87633160</v>
      </c>
      <c r="E55" s="159">
        <v>-80000000</v>
      </c>
    </row>
    <row r="56" spans="1:5" s="157" customFormat="1" ht="12">
      <c r="A56" s="158" t="s">
        <v>1415</v>
      </c>
      <c r="B56" s="158" t="s">
        <v>414</v>
      </c>
      <c r="C56" s="158"/>
      <c r="D56" s="159">
        <v>0</v>
      </c>
      <c r="E56" s="159">
        <v>0</v>
      </c>
    </row>
    <row r="57" spans="1:5" s="157" customFormat="1" ht="12">
      <c r="A57" s="158" t="s">
        <v>1226</v>
      </c>
      <c r="B57" s="158" t="s">
        <v>415</v>
      </c>
      <c r="C57" s="158"/>
      <c r="D57" s="159">
        <v>61058441</v>
      </c>
      <c r="E57" s="159">
        <v>10970837</v>
      </c>
    </row>
    <row r="58" spans="1:5" s="157" customFormat="1" ht="12">
      <c r="A58" s="158" t="s">
        <v>1416</v>
      </c>
      <c r="B58" s="158" t="s">
        <v>416</v>
      </c>
      <c r="C58" s="158"/>
      <c r="D58" s="159">
        <v>437401524</v>
      </c>
      <c r="E58" s="159">
        <v>129472913</v>
      </c>
    </row>
    <row r="59" spans="1:5" s="157" customFormat="1" ht="12">
      <c r="A59" s="158" t="s">
        <v>1417</v>
      </c>
      <c r="B59" s="158" t="s">
        <v>423</v>
      </c>
      <c r="C59" s="158"/>
      <c r="D59" s="159">
        <v>0</v>
      </c>
      <c r="E59" s="159">
        <v>0</v>
      </c>
    </row>
    <row r="60" spans="1:5" s="157" customFormat="1" ht="12">
      <c r="A60" s="158" t="s">
        <v>1418</v>
      </c>
      <c r="B60" s="158" t="s">
        <v>30</v>
      </c>
      <c r="C60" s="158"/>
      <c r="D60" s="159">
        <v>148424574</v>
      </c>
      <c r="E60" s="159">
        <v>-51570968</v>
      </c>
    </row>
    <row r="61" spans="1:5" s="157" customFormat="1" ht="12">
      <c r="A61" s="158" t="s">
        <v>1419</v>
      </c>
      <c r="B61" s="158" t="s">
        <v>31</v>
      </c>
      <c r="C61" s="158"/>
      <c r="D61" s="159">
        <v>-144155658</v>
      </c>
      <c r="E61" s="159">
        <v>1174483281</v>
      </c>
    </row>
    <row r="62" spans="1:5" s="157" customFormat="1" ht="12">
      <c r="A62" s="158" t="s">
        <v>1420</v>
      </c>
      <c r="B62" s="158" t="s">
        <v>32</v>
      </c>
      <c r="C62" s="158"/>
      <c r="D62" s="159">
        <v>0</v>
      </c>
      <c r="E62" s="159">
        <v>0</v>
      </c>
    </row>
    <row r="63" spans="1:5" s="157" customFormat="1" ht="12">
      <c r="A63" s="158" t="s">
        <v>1421</v>
      </c>
      <c r="B63" s="158" t="s">
        <v>128</v>
      </c>
      <c r="C63" s="158"/>
      <c r="D63" s="159">
        <v>25145771915</v>
      </c>
      <c r="E63" s="159">
        <v>0</v>
      </c>
    </row>
    <row r="64" spans="1:5" s="157" customFormat="1" ht="12">
      <c r="A64" s="158" t="s">
        <v>424</v>
      </c>
      <c r="B64" s="158" t="s">
        <v>130</v>
      </c>
      <c r="C64" s="158"/>
      <c r="D64" s="159">
        <v>-308547019</v>
      </c>
      <c r="E64" s="159">
        <v>-21202713671</v>
      </c>
    </row>
    <row r="65" spans="1:5" s="157" customFormat="1" ht="12">
      <c r="A65" s="158" t="s">
        <v>46</v>
      </c>
      <c r="B65" s="158" t="s">
        <v>33</v>
      </c>
      <c r="C65" s="158"/>
      <c r="D65" s="156">
        <f>D52+D40+D30+D12+D11</f>
        <v>-17927424110</v>
      </c>
      <c r="E65" s="156">
        <f>E52+E40+E30+E12+E11</f>
        <v>-34820352716</v>
      </c>
    </row>
    <row r="66" spans="1:5" s="157" customFormat="1" ht="12">
      <c r="A66" s="155" t="s">
        <v>47</v>
      </c>
      <c r="B66" s="155"/>
      <c r="C66" s="155"/>
      <c r="D66" s="156">
        <v>0</v>
      </c>
      <c r="E66" s="156">
        <v>0</v>
      </c>
    </row>
    <row r="67" spans="1:5" s="157" customFormat="1" ht="12">
      <c r="A67" s="158" t="s">
        <v>357</v>
      </c>
      <c r="B67" s="158" t="s">
        <v>64</v>
      </c>
      <c r="C67" s="158"/>
      <c r="D67" s="159">
        <v>0</v>
      </c>
      <c r="E67" s="159">
        <v>-1440000000</v>
      </c>
    </row>
    <row r="68" spans="1:5" s="157" customFormat="1" ht="12">
      <c r="A68" s="158" t="s">
        <v>358</v>
      </c>
      <c r="B68" s="158" t="s">
        <v>134</v>
      </c>
      <c r="C68" s="158"/>
      <c r="D68" s="159">
        <v>0</v>
      </c>
      <c r="E68" s="159">
        <v>0</v>
      </c>
    </row>
    <row r="69" spans="1:5" s="157" customFormat="1" ht="12">
      <c r="A69" s="158" t="s">
        <v>1422</v>
      </c>
      <c r="B69" s="158" t="s">
        <v>381</v>
      </c>
      <c r="C69" s="158"/>
      <c r="D69" s="159">
        <v>0</v>
      </c>
      <c r="E69" s="159">
        <v>0</v>
      </c>
    </row>
    <row r="70" spans="1:5" s="157" customFormat="1" ht="12">
      <c r="A70" s="158" t="s">
        <v>1423</v>
      </c>
      <c r="B70" s="158" t="s">
        <v>382</v>
      </c>
      <c r="C70" s="158"/>
      <c r="D70" s="159">
        <v>0</v>
      </c>
      <c r="E70" s="159">
        <v>0</v>
      </c>
    </row>
    <row r="71" spans="1:5" s="157" customFormat="1" ht="12">
      <c r="A71" s="158" t="s">
        <v>1424</v>
      </c>
      <c r="B71" s="158" t="s">
        <v>425</v>
      </c>
      <c r="C71" s="158"/>
      <c r="D71" s="159">
        <v>0</v>
      </c>
      <c r="E71" s="159">
        <v>0</v>
      </c>
    </row>
    <row r="72" spans="1:5" s="157" customFormat="1" ht="12">
      <c r="A72" s="158" t="s">
        <v>54</v>
      </c>
      <c r="B72" s="158" t="s">
        <v>34</v>
      </c>
      <c r="C72" s="158"/>
      <c r="D72" s="156">
        <f>SUM(D67:D71)</f>
        <v>0</v>
      </c>
      <c r="E72" s="156">
        <f>SUM(E67:E71)</f>
        <v>-1440000000</v>
      </c>
    </row>
    <row r="73" spans="1:5" s="157" customFormat="1" ht="12">
      <c r="A73" s="155" t="s">
        <v>55</v>
      </c>
      <c r="B73" s="155"/>
      <c r="C73" s="155"/>
      <c r="D73" s="156">
        <v>0</v>
      </c>
      <c r="E73" s="156">
        <v>0</v>
      </c>
    </row>
    <row r="74" spans="1:5" s="157" customFormat="1" ht="12">
      <c r="A74" s="158" t="s">
        <v>56</v>
      </c>
      <c r="B74" s="158" t="s">
        <v>139</v>
      </c>
      <c r="C74" s="158"/>
      <c r="D74" s="159"/>
      <c r="E74" s="159">
        <v>85000000000</v>
      </c>
    </row>
    <row r="75" spans="1:5" s="157" customFormat="1" ht="12">
      <c r="A75" s="158" t="s">
        <v>1425</v>
      </c>
      <c r="B75" s="158" t="s">
        <v>140</v>
      </c>
      <c r="C75" s="158"/>
      <c r="D75" s="159">
        <v>0</v>
      </c>
      <c r="E75" s="159">
        <v>0</v>
      </c>
    </row>
    <row r="76" spans="1:5" s="157" customFormat="1" ht="12">
      <c r="A76" s="158" t="s">
        <v>1426</v>
      </c>
      <c r="B76" s="158" t="s">
        <v>385</v>
      </c>
      <c r="C76" s="158"/>
      <c r="D76" s="159">
        <v>136080164181</v>
      </c>
      <c r="E76" s="159">
        <v>272099468901</v>
      </c>
    </row>
    <row r="77" spans="1:5" s="157" customFormat="1" ht="12">
      <c r="A77" s="158" t="s">
        <v>1228</v>
      </c>
      <c r="B77" s="158" t="s">
        <v>426</v>
      </c>
      <c r="C77" s="158"/>
      <c r="D77" s="159">
        <v>0</v>
      </c>
      <c r="E77" s="159">
        <v>0</v>
      </c>
    </row>
    <row r="78" spans="1:5" s="157" customFormat="1" ht="12">
      <c r="A78" s="158" t="s">
        <v>1229</v>
      </c>
      <c r="B78" s="158" t="s">
        <v>427</v>
      </c>
      <c r="C78" s="158"/>
      <c r="D78" s="159">
        <v>0</v>
      </c>
      <c r="E78" s="159">
        <v>0</v>
      </c>
    </row>
    <row r="79" spans="1:5" s="157" customFormat="1" ht="12">
      <c r="A79" s="158" t="s">
        <v>1427</v>
      </c>
      <c r="B79" s="158" t="s">
        <v>386</v>
      </c>
      <c r="C79" s="158"/>
      <c r="D79" s="159">
        <v>-118149066255</v>
      </c>
      <c r="E79" s="159">
        <v>-301299468901</v>
      </c>
    </row>
    <row r="80" spans="1:5" s="157" customFormat="1" ht="12">
      <c r="A80" s="158" t="s">
        <v>1230</v>
      </c>
      <c r="B80" s="158" t="s">
        <v>428</v>
      </c>
      <c r="C80" s="158"/>
      <c r="D80" s="159">
        <v>0</v>
      </c>
      <c r="E80" s="159">
        <v>0</v>
      </c>
    </row>
    <row r="81" spans="1:5" s="157" customFormat="1" ht="12">
      <c r="A81" s="158" t="s">
        <v>1231</v>
      </c>
      <c r="B81" s="158" t="s">
        <v>429</v>
      </c>
      <c r="C81" s="158"/>
      <c r="D81" s="159">
        <v>0</v>
      </c>
      <c r="E81" s="159">
        <v>0</v>
      </c>
    </row>
    <row r="82" spans="1:5" s="157" customFormat="1" ht="12">
      <c r="A82" s="158" t="s">
        <v>1428</v>
      </c>
      <c r="B82" s="158" t="s">
        <v>430</v>
      </c>
      <c r="C82" s="158"/>
      <c r="D82" s="159">
        <v>0</v>
      </c>
      <c r="E82" s="159">
        <v>0</v>
      </c>
    </row>
    <row r="83" spans="1:5" s="157" customFormat="1" ht="12">
      <c r="A83" s="158" t="s">
        <v>1232</v>
      </c>
      <c r="B83" s="158" t="s">
        <v>431</v>
      </c>
      <c r="C83" s="158"/>
      <c r="D83" s="159">
        <v>0</v>
      </c>
      <c r="E83" s="159">
        <v>0</v>
      </c>
    </row>
    <row r="84" spans="1:5" s="157" customFormat="1" ht="12">
      <c r="A84" s="158" t="s">
        <v>60</v>
      </c>
      <c r="B84" s="158" t="s">
        <v>432</v>
      </c>
      <c r="C84" s="158"/>
      <c r="D84" s="159">
        <v>0</v>
      </c>
      <c r="E84" s="159">
        <v>0</v>
      </c>
    </row>
    <row r="85" spans="1:5" s="157" customFormat="1" ht="12">
      <c r="A85" s="158" t="s">
        <v>62</v>
      </c>
      <c r="B85" s="158" t="s">
        <v>142</v>
      </c>
      <c r="C85" s="158"/>
      <c r="D85" s="156">
        <f>SUM(D74:D84)</f>
        <v>17931097926</v>
      </c>
      <c r="E85" s="156">
        <f>SUM(E74:E84)</f>
        <v>55800000000</v>
      </c>
    </row>
    <row r="86" spans="1:5" s="157" customFormat="1" ht="12">
      <c r="A86" s="155" t="s">
        <v>438</v>
      </c>
      <c r="B86" s="155" t="s">
        <v>144</v>
      </c>
      <c r="C86" s="155"/>
      <c r="D86" s="156">
        <f>D85+D72+D65</f>
        <v>3673816</v>
      </c>
      <c r="E86" s="156">
        <f>E85+E72+E65</f>
        <v>19539647284</v>
      </c>
    </row>
    <row r="87" spans="1:5" s="157" customFormat="1" ht="12">
      <c r="A87" s="158" t="s">
        <v>377</v>
      </c>
      <c r="B87" s="158" t="s">
        <v>433</v>
      </c>
      <c r="C87" s="158"/>
      <c r="D87" s="156">
        <f>D88</f>
        <v>37059451</v>
      </c>
      <c r="E87" s="156">
        <f>E88</f>
        <v>165721714</v>
      </c>
    </row>
    <row r="88" spans="1:5" s="157" customFormat="1" ht="12">
      <c r="A88" s="158" t="s">
        <v>406</v>
      </c>
      <c r="B88" s="158" t="s">
        <v>434</v>
      </c>
      <c r="C88" s="158"/>
      <c r="D88" s="159">
        <f>D89</f>
        <v>37059451</v>
      </c>
      <c r="E88" s="159">
        <f>E89</f>
        <v>165721714</v>
      </c>
    </row>
    <row r="89" spans="1:5" s="157" customFormat="1" ht="12">
      <c r="A89" s="158" t="s">
        <v>1429</v>
      </c>
      <c r="B89" s="158" t="s">
        <v>435</v>
      </c>
      <c r="C89" s="158"/>
      <c r="D89" s="159">
        <v>37059451</v>
      </c>
      <c r="E89" s="159">
        <v>165721714</v>
      </c>
    </row>
    <row r="90" spans="1:5" s="157" customFormat="1" ht="12">
      <c r="A90" s="158" t="s">
        <v>1430</v>
      </c>
      <c r="B90" s="158" t="s">
        <v>436</v>
      </c>
      <c r="C90" s="158"/>
      <c r="D90" s="159">
        <v>0</v>
      </c>
      <c r="E90" s="159">
        <v>0</v>
      </c>
    </row>
    <row r="91" spans="1:5" s="157" customFormat="1" ht="12">
      <c r="A91" s="158" t="s">
        <v>1233</v>
      </c>
      <c r="B91" s="158" t="s">
        <v>437</v>
      </c>
      <c r="C91" s="158"/>
      <c r="D91" s="159">
        <v>0</v>
      </c>
      <c r="E91" s="159">
        <v>0</v>
      </c>
    </row>
    <row r="92" spans="1:5" s="157" customFormat="1" ht="12">
      <c r="A92" s="155" t="s">
        <v>439</v>
      </c>
      <c r="B92" s="155" t="s">
        <v>440</v>
      </c>
      <c r="C92" s="155"/>
      <c r="D92" s="156">
        <f>D93</f>
        <v>40733267</v>
      </c>
      <c r="E92" s="156">
        <f>E93</f>
        <v>19705368998</v>
      </c>
    </row>
    <row r="93" spans="1:5" s="157" customFormat="1" ht="12">
      <c r="A93" s="158" t="s">
        <v>384</v>
      </c>
      <c r="B93" s="158" t="s">
        <v>441</v>
      </c>
      <c r="C93" s="158"/>
      <c r="D93" s="159">
        <f>D94</f>
        <v>40733267</v>
      </c>
      <c r="E93" s="159">
        <f>E94</f>
        <v>19705368998</v>
      </c>
    </row>
    <row r="94" spans="1:5" s="157" customFormat="1" ht="12">
      <c r="A94" s="158" t="s">
        <v>1431</v>
      </c>
      <c r="B94" s="158" t="s">
        <v>442</v>
      </c>
      <c r="C94" s="158"/>
      <c r="D94" s="159">
        <f>D86+D89</f>
        <v>40733267</v>
      </c>
      <c r="E94" s="159">
        <f>E86+E89</f>
        <v>19705368998</v>
      </c>
    </row>
    <row r="95" spans="1:5" s="157" customFormat="1" ht="12">
      <c r="A95" s="158" t="s">
        <v>1430</v>
      </c>
      <c r="B95" s="158" t="s">
        <v>443</v>
      </c>
      <c r="C95" s="158"/>
      <c r="D95" s="159">
        <v>0</v>
      </c>
      <c r="E95" s="159">
        <v>0</v>
      </c>
    </row>
    <row r="96" spans="1:5" s="157" customFormat="1" ht="12">
      <c r="A96" s="158" t="s">
        <v>63</v>
      </c>
      <c r="B96" s="158" t="s">
        <v>444</v>
      </c>
      <c r="C96" s="158"/>
      <c r="D96" s="159">
        <v>0</v>
      </c>
      <c r="E96" s="159">
        <v>0</v>
      </c>
    </row>
    <row r="97" spans="1:5" s="157" customFormat="1" ht="12">
      <c r="A97" s="176" t="s">
        <v>1444</v>
      </c>
      <c r="B97" s="177"/>
      <c r="C97" s="177"/>
      <c r="D97" s="177"/>
      <c r="E97" s="178"/>
    </row>
    <row r="98" spans="1:5" s="157" customFormat="1" ht="12">
      <c r="A98" s="158" t="s">
        <v>389</v>
      </c>
      <c r="B98" s="158" t="s">
        <v>17</v>
      </c>
      <c r="C98" s="158"/>
      <c r="D98" s="159">
        <v>3473331550956</v>
      </c>
      <c r="E98" s="159">
        <v>1916405840342</v>
      </c>
    </row>
    <row r="99" spans="1:5" s="157" customFormat="1" ht="12">
      <c r="A99" s="158" t="s">
        <v>390</v>
      </c>
      <c r="B99" s="158" t="s">
        <v>21</v>
      </c>
      <c r="C99" s="158"/>
      <c r="D99" s="159">
        <v>-3500950498334</v>
      </c>
      <c r="E99" s="159">
        <v>-1901121200453</v>
      </c>
    </row>
    <row r="100" spans="1:5" s="157" customFormat="1" ht="12">
      <c r="A100" s="158" t="s">
        <v>1234</v>
      </c>
      <c r="B100" s="158" t="s">
        <v>70</v>
      </c>
      <c r="C100" s="158"/>
      <c r="D100" s="159">
        <v>0</v>
      </c>
      <c r="E100" s="159">
        <v>0</v>
      </c>
    </row>
    <row r="101" spans="1:5" s="157" customFormat="1" ht="12">
      <c r="A101" s="158" t="s">
        <v>1235</v>
      </c>
      <c r="B101" s="158" t="s">
        <v>71</v>
      </c>
      <c r="C101" s="158"/>
      <c r="D101" s="159">
        <v>0</v>
      </c>
      <c r="E101" s="159">
        <v>0</v>
      </c>
    </row>
    <row r="102" spans="1:5" s="157" customFormat="1" ht="12">
      <c r="A102" s="158" t="s">
        <v>1432</v>
      </c>
      <c r="B102" s="158" t="s">
        <v>37</v>
      </c>
      <c r="C102" s="158"/>
      <c r="D102" s="159">
        <v>0</v>
      </c>
      <c r="E102" s="159">
        <v>0</v>
      </c>
    </row>
    <row r="103" spans="1:5" s="157" customFormat="1" ht="12">
      <c r="A103" s="158" t="s">
        <v>1433</v>
      </c>
      <c r="B103" s="158" t="s">
        <v>38</v>
      </c>
      <c r="C103" s="158"/>
      <c r="D103" s="159">
        <v>0</v>
      </c>
      <c r="E103" s="159">
        <v>0</v>
      </c>
    </row>
    <row r="104" spans="1:5" s="157" customFormat="1" ht="12">
      <c r="A104" s="158" t="s">
        <v>395</v>
      </c>
      <c r="B104" s="158" t="s">
        <v>39</v>
      </c>
      <c r="C104" s="158"/>
      <c r="D104" s="159">
        <v>0</v>
      </c>
      <c r="E104" s="159">
        <v>0</v>
      </c>
    </row>
    <row r="105" spans="1:5" s="157" customFormat="1" ht="12">
      <c r="A105" s="158" t="s">
        <v>396</v>
      </c>
      <c r="B105" s="158" t="s">
        <v>40</v>
      </c>
      <c r="C105" s="158"/>
      <c r="D105" s="159">
        <v>0</v>
      </c>
      <c r="E105" s="159">
        <v>0</v>
      </c>
    </row>
    <row r="106" spans="1:5" s="157" customFormat="1" ht="12">
      <c r="A106" s="158" t="s">
        <v>1434</v>
      </c>
      <c r="B106" s="158" t="s">
        <v>41</v>
      </c>
      <c r="C106" s="158"/>
      <c r="D106" s="159">
        <v>0</v>
      </c>
      <c r="E106" s="159">
        <v>0</v>
      </c>
    </row>
    <row r="107" spans="1:5" s="157" customFormat="1" ht="12">
      <c r="A107" s="158" t="s">
        <v>398</v>
      </c>
      <c r="B107" s="158" t="s">
        <v>22</v>
      </c>
      <c r="C107" s="158"/>
      <c r="D107" s="159">
        <v>0</v>
      </c>
      <c r="E107" s="159">
        <v>0</v>
      </c>
    </row>
    <row r="108" spans="1:5" s="157" customFormat="1" ht="12">
      <c r="A108" s="158" t="s">
        <v>1435</v>
      </c>
      <c r="B108" s="158" t="s">
        <v>23</v>
      </c>
      <c r="C108" s="158"/>
      <c r="D108" s="159">
        <v>0</v>
      </c>
      <c r="E108" s="159">
        <v>0</v>
      </c>
    </row>
    <row r="109" spans="1:5" s="157" customFormat="1" ht="12">
      <c r="A109" s="158" t="s">
        <v>1436</v>
      </c>
      <c r="B109" s="158" t="s">
        <v>42</v>
      </c>
      <c r="C109" s="158"/>
      <c r="D109" s="159">
        <v>0</v>
      </c>
      <c r="E109" s="159">
        <v>0</v>
      </c>
    </row>
    <row r="110" spans="1:5" s="157" customFormat="1" ht="12">
      <c r="A110" s="158" t="s">
        <v>401</v>
      </c>
      <c r="B110" s="158" t="s">
        <v>43</v>
      </c>
      <c r="C110" s="158"/>
      <c r="D110" s="159">
        <v>0</v>
      </c>
      <c r="E110" s="159">
        <v>0</v>
      </c>
    </row>
    <row r="111" spans="1:5" s="157" customFormat="1" ht="12">
      <c r="A111" s="158" t="s">
        <v>402</v>
      </c>
      <c r="B111" s="158" t="s">
        <v>44</v>
      </c>
      <c r="C111" s="158"/>
      <c r="D111" s="159">
        <v>0</v>
      </c>
      <c r="E111" s="159">
        <v>0</v>
      </c>
    </row>
    <row r="112" spans="1:5" s="157" customFormat="1" ht="12">
      <c r="A112" s="158" t="s">
        <v>403</v>
      </c>
      <c r="B112" s="158" t="s">
        <v>45</v>
      </c>
      <c r="C112" s="158"/>
      <c r="D112" s="159">
        <v>0</v>
      </c>
      <c r="E112" s="159">
        <v>0</v>
      </c>
    </row>
    <row r="113" spans="1:5" s="157" customFormat="1" ht="12">
      <c r="A113" s="158" t="s">
        <v>1236</v>
      </c>
      <c r="B113" s="158" t="s">
        <v>24</v>
      </c>
      <c r="C113" s="158"/>
      <c r="D113" s="156">
        <f>SUM(D98:D112)</f>
        <v>-27618947378</v>
      </c>
      <c r="E113" s="156">
        <f>SUM(E98:E112)</f>
        <v>15284639889</v>
      </c>
    </row>
    <row r="114" spans="1:5" s="157" customFormat="1" ht="12">
      <c r="A114" s="158" t="s">
        <v>405</v>
      </c>
      <c r="B114" s="158" t="s">
        <v>26</v>
      </c>
      <c r="C114" s="158"/>
      <c r="D114" s="156">
        <f>D115</f>
        <v>88956264248</v>
      </c>
      <c r="E114" s="156">
        <f>E115</f>
        <v>46999323800</v>
      </c>
    </row>
    <row r="115" spans="1:5" s="157" customFormat="1" ht="12">
      <c r="A115" s="158" t="s">
        <v>406</v>
      </c>
      <c r="B115" s="158" t="s">
        <v>27</v>
      </c>
      <c r="C115" s="158"/>
      <c r="D115" s="159">
        <f>D116+D118+D119</f>
        <v>88956264248</v>
      </c>
      <c r="E115" s="159">
        <f>E116+E118+E119</f>
        <v>46999323800</v>
      </c>
    </row>
    <row r="116" spans="1:5" s="157" customFormat="1" ht="12">
      <c r="A116" s="158" t="s">
        <v>1437</v>
      </c>
      <c r="B116" s="158" t="s">
        <v>28</v>
      </c>
      <c r="C116" s="158"/>
      <c r="D116" s="159">
        <v>74004359254</v>
      </c>
      <c r="E116" s="159">
        <v>44322699897</v>
      </c>
    </row>
    <row r="117" spans="1:5" s="157" customFormat="1" ht="12">
      <c r="A117" s="158" t="s">
        <v>1438</v>
      </c>
      <c r="B117" s="158" t="s">
        <v>57</v>
      </c>
      <c r="C117" s="158"/>
      <c r="D117" s="159" t="s">
        <v>700</v>
      </c>
      <c r="E117" s="159"/>
    </row>
    <row r="118" spans="1:5" s="157" customFormat="1" ht="12">
      <c r="A118" s="158" t="s">
        <v>1439</v>
      </c>
      <c r="B118" s="158" t="s">
        <v>58</v>
      </c>
      <c r="C118" s="158"/>
      <c r="D118" s="159">
        <v>1779109</v>
      </c>
      <c r="E118" s="159"/>
    </row>
    <row r="119" spans="1:5" s="157" customFormat="1" ht="12">
      <c r="A119" s="158" t="s">
        <v>409</v>
      </c>
      <c r="B119" s="158" t="s">
        <v>59</v>
      </c>
      <c r="C119" s="158"/>
      <c r="D119" s="159">
        <v>14950125885</v>
      </c>
      <c r="E119" s="159">
        <v>2676623903</v>
      </c>
    </row>
    <row r="120" spans="1:5" s="157" customFormat="1" ht="12">
      <c r="A120" s="158" t="s">
        <v>1440</v>
      </c>
      <c r="B120" s="158" t="s">
        <v>61</v>
      </c>
      <c r="C120" s="158"/>
      <c r="D120" s="159">
        <v>0</v>
      </c>
      <c r="E120" s="159">
        <v>0</v>
      </c>
    </row>
    <row r="121" spans="1:5" s="157" customFormat="1" ht="12">
      <c r="A121" s="158" t="s">
        <v>380</v>
      </c>
      <c r="B121" s="158" t="s">
        <v>372</v>
      </c>
      <c r="C121" s="158"/>
      <c r="D121" s="159">
        <v>0</v>
      </c>
      <c r="E121" s="159">
        <v>0</v>
      </c>
    </row>
    <row r="122" spans="1:5" s="157" customFormat="1" ht="12">
      <c r="A122" s="158" t="s">
        <v>63</v>
      </c>
      <c r="B122" s="158" t="s">
        <v>374</v>
      </c>
      <c r="C122" s="158"/>
      <c r="D122" s="159">
        <v>0</v>
      </c>
      <c r="E122" s="159">
        <v>0</v>
      </c>
    </row>
    <row r="123" spans="1:5" s="157" customFormat="1" ht="12">
      <c r="A123" s="158" t="s">
        <v>1441</v>
      </c>
      <c r="B123" s="158" t="s">
        <v>29</v>
      </c>
      <c r="C123" s="158"/>
      <c r="D123" s="159">
        <f>D124</f>
        <v>61337316870</v>
      </c>
      <c r="E123" s="159">
        <f>E124</f>
        <v>62283963689</v>
      </c>
    </row>
    <row r="124" spans="1:5" s="157" customFormat="1" ht="12">
      <c r="A124" s="158" t="s">
        <v>384</v>
      </c>
      <c r="B124" s="158" t="s">
        <v>115</v>
      </c>
      <c r="C124" s="158"/>
      <c r="D124" s="156">
        <f>D125+D127+D128</f>
        <v>61337316870</v>
      </c>
      <c r="E124" s="156">
        <f>E125+E127+E128</f>
        <v>62283963689</v>
      </c>
    </row>
    <row r="125" spans="1:5" s="157" customFormat="1" ht="12">
      <c r="A125" s="158" t="s">
        <v>1442</v>
      </c>
      <c r="B125" s="158" t="s">
        <v>117</v>
      </c>
      <c r="C125" s="158"/>
      <c r="D125" s="159">
        <v>14459183056</v>
      </c>
      <c r="E125" s="159">
        <v>56533766847</v>
      </c>
    </row>
    <row r="126" spans="1:5" s="157" customFormat="1" ht="12">
      <c r="A126" s="158" t="s">
        <v>1443</v>
      </c>
      <c r="B126" s="158" t="s">
        <v>119</v>
      </c>
      <c r="C126" s="158"/>
      <c r="D126" s="159">
        <v>0</v>
      </c>
      <c r="E126" s="159">
        <v>0</v>
      </c>
    </row>
    <row r="127" spans="1:5" s="157" customFormat="1" ht="12">
      <c r="A127" s="158" t="s">
        <v>1439</v>
      </c>
      <c r="B127" s="158" t="s">
        <v>121</v>
      </c>
      <c r="C127" s="158"/>
      <c r="D127" s="159">
        <v>42181198233</v>
      </c>
      <c r="E127" s="159"/>
    </row>
    <row r="128" spans="1:5" s="157" customFormat="1" ht="12">
      <c r="A128" s="158" t="s">
        <v>409</v>
      </c>
      <c r="B128" s="158" t="s">
        <v>413</v>
      </c>
      <c r="C128" s="158"/>
      <c r="D128" s="159">
        <v>4696935581</v>
      </c>
      <c r="E128" s="159">
        <v>5750196842</v>
      </c>
    </row>
    <row r="129" spans="1:7" s="157" customFormat="1" ht="12">
      <c r="A129" s="158" t="s">
        <v>1440</v>
      </c>
      <c r="B129" s="158" t="s">
        <v>414</v>
      </c>
      <c r="C129" s="158"/>
      <c r="D129" s="159">
        <v>0</v>
      </c>
      <c r="E129" s="159">
        <v>0</v>
      </c>
    </row>
    <row r="130" spans="1:7" s="157" customFormat="1" ht="12">
      <c r="A130" s="158" t="s">
        <v>380</v>
      </c>
      <c r="B130" s="158" t="s">
        <v>415</v>
      </c>
      <c r="C130" s="158"/>
      <c r="D130" s="159">
        <v>0</v>
      </c>
      <c r="E130" s="159">
        <v>0</v>
      </c>
    </row>
    <row r="131" spans="1:7" s="157" customFormat="1" ht="12">
      <c r="A131" s="158" t="s">
        <v>63</v>
      </c>
      <c r="B131" s="158" t="s">
        <v>416</v>
      </c>
      <c r="C131" s="158"/>
      <c r="D131" s="159">
        <v>0</v>
      </c>
      <c r="E131" s="159">
        <v>0</v>
      </c>
    </row>
    <row r="134" spans="1:7" s="32" customFormat="1" ht="24.75" customHeight="1">
      <c r="A134" s="29"/>
      <c r="B134" s="29"/>
      <c r="C134" s="30"/>
      <c r="D134" s="29"/>
      <c r="E134" s="31" t="s">
        <v>708</v>
      </c>
    </row>
    <row r="135" spans="1:7" s="32" customFormat="1" ht="24.75" customHeight="1">
      <c r="A135" s="33" t="s">
        <v>701</v>
      </c>
      <c r="B135" s="34" t="str">
        <f>[1]Menu!$A$13</f>
        <v>Kế toán trưởng</v>
      </c>
      <c r="C135" s="35"/>
      <c r="D135" s="168" t="s">
        <v>702</v>
      </c>
      <c r="E135" s="168"/>
      <c r="F135" s="36"/>
      <c r="G135" s="37"/>
    </row>
    <row r="136" spans="1:7" s="32" customFormat="1" ht="24.75" customHeight="1">
      <c r="A136" s="38"/>
      <c r="B136" s="38"/>
      <c r="C136" s="154"/>
      <c r="D136" s="38"/>
      <c r="E136" s="38"/>
      <c r="F136" s="38"/>
      <c r="G136" s="38"/>
    </row>
    <row r="137" spans="1:7" s="32" customFormat="1" ht="24.75" customHeight="1">
      <c r="A137" s="40" t="s">
        <v>703</v>
      </c>
      <c r="B137" s="153" t="s">
        <v>703</v>
      </c>
      <c r="C137" s="154"/>
      <c r="D137" s="161" t="s">
        <v>704</v>
      </c>
      <c r="E137" s="161"/>
      <c r="F137" s="42"/>
      <c r="G137" s="38"/>
    </row>
    <row r="138" spans="1:7" s="32" customFormat="1" ht="18" customHeight="1">
      <c r="A138" s="36" t="s">
        <v>705</v>
      </c>
      <c r="B138" s="36" t="s">
        <v>706</v>
      </c>
      <c r="C138" s="35"/>
      <c r="D138" s="162" t="s">
        <v>707</v>
      </c>
      <c r="E138" s="162"/>
      <c r="F138" s="43"/>
      <c r="G138" s="37"/>
    </row>
  </sheetData>
  <protectedRanges>
    <protectedRange sqref="E59:E62 E66:E75 E10 E90:E103 E17:E27 E64 E80:E82 E86:E87 E57 E29:E30 E33 E44:E47 E107:E113 E38 E116:E122" name="Range1_1"/>
    <protectedRange sqref="D59:D61 E63 D66:D87 D63:D64 D10:D54 D56:D57 E11:E12 E28 E32 E56 E104:E106 E114:E115 E76:E79 E83:E85 D90:D122" name="Range1_1_1"/>
    <protectedRange sqref="D55" name="Range1_1_1_1"/>
    <protectedRange sqref="E13:E16" name="Range1_1_2"/>
    <protectedRange sqref="E31" name="Range1_1_3"/>
    <protectedRange sqref="E34:E37 E39:E43" name="Range1_1_4"/>
    <protectedRange sqref="E48:E55" name="Range1_1_5"/>
  </protectedRanges>
  <mergeCells count="10">
    <mergeCell ref="D135:E135"/>
    <mergeCell ref="D137:E137"/>
    <mergeCell ref="D138:E138"/>
    <mergeCell ref="A1:B1"/>
    <mergeCell ref="A4:B4"/>
    <mergeCell ref="A7:E7"/>
    <mergeCell ref="C2:E3"/>
    <mergeCell ref="C1:E1"/>
    <mergeCell ref="A6:E6"/>
    <mergeCell ref="A97:E97"/>
  </mergeCells>
  <dataValidations count="1">
    <dataValidation type="whole" operator="lessThanOrEqual" allowBlank="1" showInputMessage="1" showErrorMessage="1" sqref="D66:E87 E10:E57 D63:D64 E59:E64 D59:D61 D55:D57 D10:D53 D90:E96 D98:E122">
      <formula1>1000000000000000</formula1>
    </dataValidation>
  </dataValidations>
  <pageMargins left="0.7" right="0.7" top="0.75" bottom="0.75" header="0.3" footer="0.3"/>
  <pageSetup scale="85" orientation="portrait" r:id="rId1"/>
</worksheet>
</file>

<file path=xl/worksheets/sheet4.xml><?xml version="1.0" encoding="utf-8"?>
<worksheet xmlns="http://schemas.openxmlformats.org/spreadsheetml/2006/main" xmlns:r="http://schemas.openxmlformats.org/officeDocument/2006/relationships">
  <dimension ref="A1:N46"/>
  <sheetViews>
    <sheetView topLeftCell="A43" workbookViewId="0">
      <selection activeCell="M30" sqref="M30"/>
    </sheetView>
  </sheetViews>
  <sheetFormatPr defaultRowHeight="12.75"/>
  <cols>
    <col min="1" max="1" width="31.7109375" style="61" customWidth="1"/>
    <col min="2" max="2" width="6.7109375" style="61" customWidth="1"/>
    <col min="3" max="3" width="7.140625" style="45" customWidth="1"/>
    <col min="4" max="5" width="15.140625" style="45" bestFit="1" customWidth="1"/>
    <col min="6" max="6" width="13.5703125" style="45" bestFit="1" customWidth="1"/>
    <col min="7" max="7" width="5.140625" style="87" bestFit="1" customWidth="1"/>
    <col min="8" max="8" width="13.5703125" style="45" bestFit="1" customWidth="1"/>
    <col min="9" max="9" width="5.140625" style="45" bestFit="1" customWidth="1"/>
    <col min="10" max="10" width="15.28515625" style="45" customWidth="1"/>
    <col min="11" max="11" width="15.140625" style="45" bestFit="1" customWidth="1"/>
    <col min="12" max="16384" width="9.140625" style="45"/>
  </cols>
  <sheetData>
    <row r="1" spans="1:11" s="93" customFormat="1" ht="13.5">
      <c r="A1" s="37" t="s">
        <v>1237</v>
      </c>
      <c r="B1" s="91"/>
      <c r="C1" s="91"/>
      <c r="D1" s="91"/>
      <c r="E1" s="91"/>
      <c r="F1" s="92"/>
      <c r="G1" s="92"/>
      <c r="H1" s="92"/>
      <c r="I1" s="171" t="s">
        <v>695</v>
      </c>
      <c r="J1" s="171"/>
      <c r="K1" s="171"/>
    </row>
    <row r="2" spans="1:11" s="93" customFormat="1" ht="13.5" customHeight="1">
      <c r="A2" s="94" t="s">
        <v>1238</v>
      </c>
      <c r="B2" s="95"/>
      <c r="C2" s="95"/>
      <c r="D2" s="95"/>
      <c r="E2" s="95"/>
      <c r="F2" s="96"/>
      <c r="G2" s="96"/>
      <c r="H2" s="96"/>
      <c r="I2" s="166" t="s">
        <v>696</v>
      </c>
      <c r="J2" s="166"/>
      <c r="K2" s="166"/>
    </row>
    <row r="3" spans="1:11" s="93" customFormat="1" ht="13.5">
      <c r="A3" s="28" t="s">
        <v>694</v>
      </c>
      <c r="B3" s="3"/>
      <c r="C3" s="95"/>
      <c r="D3" s="95"/>
      <c r="E3" s="95"/>
      <c r="F3" s="96"/>
      <c r="G3" s="96"/>
      <c r="H3" s="96"/>
      <c r="I3" s="166"/>
      <c r="J3" s="166"/>
      <c r="K3" s="166"/>
    </row>
    <row r="4" spans="1:11" s="93" customFormat="1" ht="13.5">
      <c r="A4" s="165" t="s">
        <v>693</v>
      </c>
      <c r="B4" s="165"/>
      <c r="C4" s="95"/>
      <c r="D4" s="95"/>
      <c r="E4" s="95"/>
      <c r="F4" s="96"/>
      <c r="G4" s="96"/>
      <c r="H4" s="96"/>
      <c r="I4" s="96"/>
      <c r="J4" s="3"/>
      <c r="K4" s="3"/>
    </row>
    <row r="5" spans="1:11" ht="18.75">
      <c r="A5" s="170" t="s">
        <v>451</v>
      </c>
      <c r="B5" s="170"/>
      <c r="C5" s="170"/>
      <c r="D5" s="170"/>
      <c r="E5" s="170"/>
      <c r="F5" s="170"/>
      <c r="G5" s="170"/>
      <c r="H5" s="170"/>
      <c r="I5" s="170"/>
      <c r="J5" s="170"/>
      <c r="K5" s="170"/>
    </row>
    <row r="6" spans="1:11" ht="15">
      <c r="A6" s="167" t="s">
        <v>699</v>
      </c>
      <c r="B6" s="167"/>
      <c r="C6" s="167"/>
      <c r="D6" s="167"/>
      <c r="E6" s="167"/>
      <c r="F6" s="167"/>
      <c r="G6" s="167"/>
      <c r="H6" s="167"/>
      <c r="I6" s="167"/>
      <c r="J6" s="167"/>
      <c r="K6" s="167"/>
    </row>
    <row r="7" spans="1:11">
      <c r="A7" s="97"/>
      <c r="B7" s="97"/>
      <c r="C7" s="97"/>
      <c r="D7" s="97"/>
      <c r="E7" s="97"/>
      <c r="F7" s="97"/>
      <c r="G7" s="97"/>
      <c r="H7" s="97"/>
      <c r="I7" s="97"/>
      <c r="J7" s="97"/>
      <c r="K7" s="97"/>
    </row>
    <row r="8" spans="1:11" ht="12.75" customHeight="1">
      <c r="A8" s="172" t="s">
        <v>445</v>
      </c>
      <c r="B8" s="172" t="s">
        <v>11</v>
      </c>
      <c r="C8" s="172" t="s">
        <v>16</v>
      </c>
      <c r="D8" s="174" t="s">
        <v>446</v>
      </c>
      <c r="E8" s="174"/>
      <c r="F8" s="174" t="s">
        <v>447</v>
      </c>
      <c r="G8" s="174"/>
      <c r="H8" s="174"/>
      <c r="I8" s="174"/>
      <c r="J8" s="174" t="s">
        <v>450</v>
      </c>
      <c r="K8" s="174"/>
    </row>
    <row r="9" spans="1:11" ht="12.75" customHeight="1">
      <c r="A9" s="172"/>
      <c r="B9" s="172"/>
      <c r="C9" s="172"/>
      <c r="D9" s="180">
        <v>42005</v>
      </c>
      <c r="E9" s="180">
        <v>42370</v>
      </c>
      <c r="F9" s="179">
        <v>42094</v>
      </c>
      <c r="G9" s="174"/>
      <c r="H9" s="179">
        <v>42460</v>
      </c>
      <c r="I9" s="174"/>
      <c r="J9" s="180">
        <v>42094</v>
      </c>
      <c r="K9" s="180">
        <v>42460</v>
      </c>
    </row>
    <row r="10" spans="1:11">
      <c r="A10" s="172"/>
      <c r="B10" s="172"/>
      <c r="C10" s="172"/>
      <c r="D10" s="172"/>
      <c r="E10" s="172"/>
      <c r="F10" s="85" t="s">
        <v>448</v>
      </c>
      <c r="G10" s="85" t="s">
        <v>449</v>
      </c>
      <c r="H10" s="85" t="s">
        <v>448</v>
      </c>
      <c r="I10" s="85" t="s">
        <v>449</v>
      </c>
      <c r="J10" s="172"/>
      <c r="K10" s="172"/>
    </row>
    <row r="11" spans="1:11">
      <c r="A11" s="48" t="s">
        <v>452</v>
      </c>
      <c r="B11" s="48">
        <v>7001</v>
      </c>
      <c r="C11" s="50"/>
      <c r="D11" s="50"/>
      <c r="E11" s="50"/>
      <c r="F11" s="50"/>
      <c r="G11" s="86"/>
      <c r="H11" s="50"/>
      <c r="I11" s="50"/>
      <c r="J11" s="50"/>
      <c r="K11" s="50"/>
    </row>
    <row r="12" spans="1:11">
      <c r="A12" s="52" t="s">
        <v>10</v>
      </c>
      <c r="B12" s="48">
        <v>7002</v>
      </c>
      <c r="C12" s="50"/>
      <c r="D12" s="98">
        <f>D13</f>
        <v>160000000000</v>
      </c>
      <c r="E12" s="98">
        <f t="shared" ref="E12:K12" si="0">E13</f>
        <v>160000000000</v>
      </c>
      <c r="F12" s="98">
        <f t="shared" si="0"/>
        <v>0</v>
      </c>
      <c r="G12" s="98">
        <f t="shared" si="0"/>
        <v>0</v>
      </c>
      <c r="H12" s="98">
        <f t="shared" si="0"/>
        <v>0</v>
      </c>
      <c r="I12" s="98">
        <f t="shared" si="0"/>
        <v>0</v>
      </c>
      <c r="J12" s="98">
        <f t="shared" si="0"/>
        <v>160000000000</v>
      </c>
      <c r="K12" s="98">
        <f t="shared" si="0"/>
        <v>160000000000</v>
      </c>
    </row>
    <row r="13" spans="1:11">
      <c r="A13" s="54" t="s">
        <v>453</v>
      </c>
      <c r="B13" s="48">
        <v>7003</v>
      </c>
      <c r="C13" s="50"/>
      <c r="D13" s="51">
        <v>160000000000</v>
      </c>
      <c r="E13" s="51">
        <v>160000000000</v>
      </c>
      <c r="F13" s="50"/>
      <c r="G13" s="86"/>
      <c r="H13" s="50"/>
      <c r="I13" s="50"/>
      <c r="J13" s="51">
        <v>160000000000</v>
      </c>
      <c r="K13" s="51">
        <v>160000000000</v>
      </c>
    </row>
    <row r="14" spans="1:11">
      <c r="A14" s="54" t="s">
        <v>454</v>
      </c>
      <c r="B14" s="48">
        <v>7004</v>
      </c>
      <c r="C14" s="50"/>
      <c r="D14" s="50"/>
      <c r="E14" s="50"/>
      <c r="F14" s="50"/>
      <c r="G14" s="86"/>
      <c r="H14" s="50"/>
      <c r="I14" s="50"/>
      <c r="J14" s="50"/>
      <c r="K14" s="50"/>
    </row>
    <row r="15" spans="1:11">
      <c r="A15" s="54" t="s">
        <v>455</v>
      </c>
      <c r="B15" s="48">
        <v>7005</v>
      </c>
      <c r="C15" s="50"/>
      <c r="D15" s="50"/>
      <c r="E15" s="50"/>
      <c r="F15" s="50"/>
      <c r="G15" s="86"/>
      <c r="H15" s="50"/>
      <c r="I15" s="50"/>
      <c r="J15" s="50"/>
      <c r="K15" s="50"/>
    </row>
    <row r="16" spans="1:11">
      <c r="A16" s="54" t="s">
        <v>456</v>
      </c>
      <c r="B16" s="48">
        <v>7006</v>
      </c>
      <c r="C16" s="50"/>
      <c r="D16" s="50"/>
      <c r="E16" s="50"/>
      <c r="F16" s="50"/>
      <c r="G16" s="86"/>
      <c r="H16" s="50"/>
      <c r="I16" s="50"/>
      <c r="J16" s="50"/>
      <c r="K16" s="50"/>
    </row>
    <row r="17" spans="1:14">
      <c r="A17" s="54" t="s">
        <v>457</v>
      </c>
      <c r="B17" s="48">
        <v>7007</v>
      </c>
      <c r="C17" s="50"/>
      <c r="D17" s="50"/>
      <c r="E17" s="50"/>
      <c r="F17" s="50"/>
      <c r="G17" s="86"/>
      <c r="H17" s="50"/>
      <c r="I17" s="50"/>
      <c r="J17" s="50"/>
      <c r="K17" s="50"/>
    </row>
    <row r="18" spans="1:14">
      <c r="A18" s="52" t="s">
        <v>458</v>
      </c>
      <c r="B18" s="48">
        <v>7008</v>
      </c>
      <c r="C18" s="50"/>
      <c r="D18" s="50"/>
      <c r="E18" s="50"/>
      <c r="F18" s="50"/>
      <c r="G18" s="86"/>
      <c r="H18" s="50"/>
      <c r="I18" s="50"/>
      <c r="J18" s="50"/>
      <c r="K18" s="50"/>
    </row>
    <row r="19" spans="1:14">
      <c r="A19" s="52" t="s">
        <v>459</v>
      </c>
      <c r="B19" s="48">
        <v>7009</v>
      </c>
      <c r="C19" s="50"/>
      <c r="D19" s="50"/>
      <c r="E19" s="50"/>
      <c r="F19" s="50"/>
      <c r="G19" s="86"/>
      <c r="H19" s="50"/>
      <c r="I19" s="50"/>
      <c r="J19" s="50"/>
      <c r="K19" s="50"/>
    </row>
    <row r="20" spans="1:14" ht="25.5">
      <c r="A20" s="52" t="s">
        <v>460</v>
      </c>
      <c r="B20" s="48">
        <v>7010</v>
      </c>
      <c r="C20" s="50"/>
      <c r="D20" s="51">
        <v>636000000</v>
      </c>
      <c r="E20" s="51">
        <v>636000000</v>
      </c>
      <c r="F20" s="50"/>
      <c r="G20" s="86"/>
      <c r="H20" s="50"/>
      <c r="I20" s="50"/>
      <c r="J20" s="51">
        <v>636000000</v>
      </c>
      <c r="K20" s="51">
        <v>636000000</v>
      </c>
    </row>
    <row r="21" spans="1:14" ht="25.5">
      <c r="A21" s="52" t="s">
        <v>461</v>
      </c>
      <c r="B21" s="48">
        <v>7011</v>
      </c>
      <c r="C21" s="50"/>
      <c r="D21" s="50"/>
      <c r="E21" s="50"/>
      <c r="F21" s="50"/>
      <c r="G21" s="86"/>
      <c r="H21" s="50"/>
      <c r="I21" s="50"/>
      <c r="J21" s="50"/>
      <c r="K21" s="50"/>
    </row>
    <row r="22" spans="1:14">
      <c r="A22" s="52" t="s">
        <v>462</v>
      </c>
      <c r="B22" s="48">
        <v>7012</v>
      </c>
      <c r="C22" s="50"/>
      <c r="D22" s="50"/>
      <c r="E22" s="50"/>
      <c r="F22" s="50"/>
      <c r="G22" s="86"/>
      <c r="H22" s="50"/>
      <c r="I22" s="50"/>
      <c r="J22" s="50"/>
      <c r="K22" s="50"/>
    </row>
    <row r="23" spans="1:14">
      <c r="A23" s="52" t="s">
        <v>463</v>
      </c>
      <c r="B23" s="48">
        <v>7013</v>
      </c>
      <c r="C23" s="50"/>
      <c r="D23" s="50"/>
      <c r="E23" s="50"/>
      <c r="F23" s="50"/>
      <c r="G23" s="86"/>
      <c r="H23" s="50"/>
      <c r="I23" s="50"/>
      <c r="J23" s="50"/>
      <c r="K23" s="50"/>
    </row>
    <row r="24" spans="1:14">
      <c r="A24" s="52" t="s">
        <v>464</v>
      </c>
      <c r="B24" s="48">
        <v>7014</v>
      </c>
      <c r="C24" s="50"/>
      <c r="D24" s="98">
        <f>D25</f>
        <v>-25127130376</v>
      </c>
      <c r="E24" s="98">
        <f t="shared" ref="E24:K24" si="1">E25</f>
        <v>-17285989810</v>
      </c>
      <c r="F24" s="98">
        <f t="shared" si="1"/>
        <v>1872194734</v>
      </c>
      <c r="G24" s="98">
        <f t="shared" si="1"/>
        <v>0</v>
      </c>
      <c r="H24" s="98">
        <f t="shared" si="1"/>
        <v>2628755748</v>
      </c>
      <c r="I24" s="98">
        <f t="shared" si="1"/>
        <v>0</v>
      </c>
      <c r="J24" s="98">
        <f t="shared" si="1"/>
        <v>-23254935642</v>
      </c>
      <c r="K24" s="98">
        <f t="shared" si="1"/>
        <v>-14657234062</v>
      </c>
    </row>
    <row r="25" spans="1:14">
      <c r="A25" s="54" t="s">
        <v>465</v>
      </c>
      <c r="B25" s="48">
        <v>7015</v>
      </c>
      <c r="C25" s="50"/>
      <c r="D25" s="51">
        <v>-25127130376</v>
      </c>
      <c r="E25" s="51">
        <f>BCTHTCR!E131</f>
        <v>-17285989810</v>
      </c>
      <c r="F25" s="51">
        <f>BCTNTDR!E70</f>
        <v>1872194734</v>
      </c>
      <c r="G25" s="89"/>
      <c r="H25" s="51">
        <f>BCTNTDR!D70</f>
        <v>2628755748</v>
      </c>
      <c r="I25" s="50"/>
      <c r="J25" s="90">
        <f>D25+F25</f>
        <v>-23254935642</v>
      </c>
      <c r="K25" s="90">
        <f>E25+H25</f>
        <v>-14657234062</v>
      </c>
    </row>
    <row r="26" spans="1:14">
      <c r="A26" s="54" t="s">
        <v>466</v>
      </c>
      <c r="B26" s="48">
        <v>7016</v>
      </c>
      <c r="C26" s="50"/>
      <c r="D26" s="50"/>
      <c r="E26" s="50"/>
      <c r="F26" s="50"/>
      <c r="G26" s="86"/>
      <c r="H26" s="50"/>
      <c r="I26" s="50"/>
      <c r="J26" s="50"/>
      <c r="K26" s="50"/>
    </row>
    <row r="27" spans="1:14">
      <c r="A27" s="48" t="s">
        <v>467</v>
      </c>
      <c r="B27" s="48">
        <v>7017</v>
      </c>
      <c r="C27" s="50"/>
      <c r="D27" s="98">
        <f>D24+D20+D12</f>
        <v>135508869624</v>
      </c>
      <c r="E27" s="98">
        <f t="shared" ref="E27:K27" si="2">E24+E20+E12</f>
        <v>143350010190</v>
      </c>
      <c r="F27" s="98">
        <f t="shared" si="2"/>
        <v>1872194734</v>
      </c>
      <c r="G27" s="98">
        <f t="shared" si="2"/>
        <v>0</v>
      </c>
      <c r="H27" s="98">
        <f t="shared" si="2"/>
        <v>2628755748</v>
      </c>
      <c r="I27" s="98">
        <f t="shared" si="2"/>
        <v>0</v>
      </c>
      <c r="J27" s="98">
        <f t="shared" si="2"/>
        <v>137381064358</v>
      </c>
      <c r="K27" s="98">
        <f t="shared" si="2"/>
        <v>145978765938</v>
      </c>
      <c r="N27" s="45" t="b">
        <f>K27=BCTHTCR!D116</f>
        <v>1</v>
      </c>
    </row>
    <row r="28" spans="1:14">
      <c r="A28" s="48" t="s">
        <v>468</v>
      </c>
      <c r="B28" s="48">
        <v>7018</v>
      </c>
      <c r="C28" s="50"/>
      <c r="D28" s="50"/>
      <c r="E28" s="50"/>
      <c r="F28" s="50"/>
      <c r="G28" s="86"/>
      <c r="H28" s="50"/>
      <c r="I28" s="50"/>
      <c r="J28" s="50"/>
      <c r="K28" s="50"/>
    </row>
    <row r="29" spans="1:14" ht="25.5">
      <c r="A29" s="52" t="s">
        <v>469</v>
      </c>
      <c r="B29" s="48">
        <v>7019</v>
      </c>
      <c r="C29" s="50"/>
      <c r="D29" s="50"/>
      <c r="E29" s="50"/>
      <c r="F29" s="50"/>
      <c r="G29" s="86"/>
      <c r="H29" s="50"/>
      <c r="I29" s="50"/>
      <c r="J29" s="50"/>
      <c r="K29" s="50"/>
    </row>
    <row r="30" spans="1:14" ht="38.25">
      <c r="A30" s="52" t="s">
        <v>470</v>
      </c>
      <c r="B30" s="48">
        <v>7020</v>
      </c>
      <c r="C30" s="50"/>
      <c r="D30" s="50"/>
      <c r="E30" s="50"/>
      <c r="F30" s="50"/>
      <c r="G30" s="86"/>
      <c r="H30" s="50"/>
      <c r="I30" s="50"/>
      <c r="J30" s="50"/>
      <c r="K30" s="50"/>
    </row>
    <row r="31" spans="1:14" ht="25.5">
      <c r="A31" s="52" t="s">
        <v>471</v>
      </c>
      <c r="B31" s="48">
        <v>7021</v>
      </c>
      <c r="C31" s="50"/>
      <c r="D31" s="50"/>
      <c r="E31" s="50"/>
      <c r="F31" s="50"/>
      <c r="G31" s="86"/>
      <c r="H31" s="50"/>
      <c r="I31" s="50"/>
      <c r="J31" s="50"/>
      <c r="K31" s="50"/>
    </row>
    <row r="32" spans="1:14" ht="25.5">
      <c r="A32" s="52" t="s">
        <v>472</v>
      </c>
      <c r="B32" s="48">
        <v>7022</v>
      </c>
      <c r="C32" s="50"/>
      <c r="D32" s="50"/>
      <c r="E32" s="50"/>
      <c r="F32" s="50"/>
      <c r="G32" s="86"/>
      <c r="H32" s="50"/>
      <c r="I32" s="50"/>
      <c r="J32" s="50"/>
      <c r="K32" s="50"/>
    </row>
    <row r="33" spans="1:11" ht="25.5">
      <c r="A33" s="52" t="s">
        <v>473</v>
      </c>
      <c r="B33" s="48">
        <v>7023</v>
      </c>
      <c r="C33" s="50"/>
      <c r="D33" s="50"/>
      <c r="E33" s="50"/>
      <c r="F33" s="50"/>
      <c r="G33" s="86"/>
      <c r="H33" s="50"/>
      <c r="I33" s="50"/>
      <c r="J33" s="50"/>
      <c r="K33" s="50"/>
    </row>
    <row r="34" spans="1:11" ht="25.5">
      <c r="A34" s="52" t="s">
        <v>474</v>
      </c>
      <c r="B34" s="48">
        <v>7024</v>
      </c>
      <c r="C34" s="50"/>
      <c r="D34" s="50"/>
      <c r="E34" s="50"/>
      <c r="F34" s="50"/>
      <c r="G34" s="86"/>
      <c r="H34" s="50"/>
      <c r="I34" s="50"/>
      <c r="J34" s="50"/>
      <c r="K34" s="50"/>
    </row>
    <row r="35" spans="1:11" ht="25.5">
      <c r="A35" s="52" t="s">
        <v>475</v>
      </c>
      <c r="B35" s="48">
        <v>7025</v>
      </c>
      <c r="C35" s="50"/>
      <c r="D35" s="50"/>
      <c r="E35" s="50"/>
      <c r="F35" s="50"/>
      <c r="G35" s="86"/>
      <c r="H35" s="50"/>
      <c r="I35" s="50"/>
      <c r="J35" s="50"/>
      <c r="K35" s="50"/>
    </row>
    <row r="36" spans="1:11">
      <c r="A36" s="52" t="s">
        <v>476</v>
      </c>
      <c r="B36" s="48">
        <v>7026</v>
      </c>
      <c r="C36" s="50"/>
      <c r="D36" s="50"/>
      <c r="E36" s="50"/>
      <c r="F36" s="50"/>
      <c r="G36" s="86"/>
      <c r="H36" s="50"/>
      <c r="I36" s="50"/>
      <c r="J36" s="50"/>
      <c r="K36" s="50"/>
    </row>
    <row r="37" spans="1:11">
      <c r="A37" s="52" t="s">
        <v>477</v>
      </c>
      <c r="B37" s="48">
        <v>7027</v>
      </c>
      <c r="C37" s="50"/>
      <c r="D37" s="50"/>
      <c r="E37" s="50"/>
      <c r="F37" s="50"/>
      <c r="G37" s="86"/>
      <c r="H37" s="50"/>
      <c r="I37" s="50"/>
      <c r="J37" s="50"/>
      <c r="K37" s="50"/>
    </row>
    <row r="38" spans="1:11" ht="25.5">
      <c r="A38" s="52" t="s">
        <v>478</v>
      </c>
      <c r="B38" s="48">
        <v>7028</v>
      </c>
      <c r="C38" s="50"/>
      <c r="D38" s="50"/>
      <c r="E38" s="50"/>
      <c r="F38" s="50"/>
      <c r="G38" s="86"/>
      <c r="H38" s="50"/>
      <c r="I38" s="50"/>
      <c r="J38" s="50"/>
      <c r="K38" s="50"/>
    </row>
    <row r="39" spans="1:11">
      <c r="A39" s="48" t="s">
        <v>467</v>
      </c>
      <c r="B39" s="48">
        <v>7029</v>
      </c>
      <c r="C39" s="50"/>
      <c r="D39" s="50"/>
      <c r="E39" s="50"/>
      <c r="F39" s="50"/>
      <c r="G39" s="86"/>
      <c r="H39" s="50"/>
      <c r="I39" s="50"/>
      <c r="J39" s="50"/>
      <c r="K39" s="50"/>
    </row>
    <row r="42" spans="1:11" s="32" customFormat="1" ht="24.75" customHeight="1">
      <c r="A42" s="29"/>
      <c r="B42" s="29"/>
      <c r="C42" s="30"/>
      <c r="F42" s="29"/>
      <c r="G42" s="31"/>
      <c r="K42" s="31" t="s">
        <v>708</v>
      </c>
    </row>
    <row r="43" spans="1:11" s="32" customFormat="1" ht="24.75" customHeight="1">
      <c r="A43" s="33" t="s">
        <v>701</v>
      </c>
      <c r="C43" s="35"/>
      <c r="E43" s="34" t="str">
        <f>[1]Menu!$A$13</f>
        <v>Kế toán trưởng</v>
      </c>
      <c r="G43" s="81"/>
      <c r="J43" s="81" t="s">
        <v>702</v>
      </c>
    </row>
    <row r="44" spans="1:11" s="32" customFormat="1" ht="24.75" customHeight="1">
      <c r="A44" s="38"/>
      <c r="C44" s="39"/>
      <c r="E44" s="38"/>
      <c r="G44" s="38"/>
      <c r="J44" s="38"/>
    </row>
    <row r="45" spans="1:11" s="32" customFormat="1" ht="24.75" customHeight="1">
      <c r="A45" s="40" t="s">
        <v>703</v>
      </c>
      <c r="C45" s="39"/>
      <c r="E45" s="41" t="s">
        <v>703</v>
      </c>
      <c r="G45" s="41"/>
      <c r="J45" s="41" t="s">
        <v>704</v>
      </c>
    </row>
    <row r="46" spans="1:11" s="32" customFormat="1" ht="18" customHeight="1">
      <c r="A46" s="36" t="s">
        <v>705</v>
      </c>
      <c r="C46" s="35"/>
      <c r="E46" s="36" t="s">
        <v>706</v>
      </c>
      <c r="G46" s="39"/>
      <c r="J46" s="39" t="s">
        <v>707</v>
      </c>
    </row>
  </sheetData>
  <mergeCells count="17">
    <mergeCell ref="B8:B10"/>
    <mergeCell ref="A6:K6"/>
    <mergeCell ref="A4:B4"/>
    <mergeCell ref="I2:K3"/>
    <mergeCell ref="I1:K1"/>
    <mergeCell ref="C8:C10"/>
    <mergeCell ref="A8:A10"/>
    <mergeCell ref="A5:K5"/>
    <mergeCell ref="F9:G9"/>
    <mergeCell ref="H9:I9"/>
    <mergeCell ref="J8:K8"/>
    <mergeCell ref="D8:E8"/>
    <mergeCell ref="F8:I8"/>
    <mergeCell ref="D9:D10"/>
    <mergeCell ref="E9:E10"/>
    <mergeCell ref="J9:J10"/>
    <mergeCell ref="K9:K10"/>
  </mergeCells>
  <pageMargins left="0.41" right="0.26"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sheetPr>
    <outlinePr summaryBelow="0"/>
  </sheetPr>
  <dimension ref="A2:CZ940"/>
  <sheetViews>
    <sheetView showGridLines="0" topLeftCell="A928" zoomScaleNormal="100" workbookViewId="0">
      <selection activeCell="CJ947" sqref="CJ947"/>
    </sheetView>
  </sheetViews>
  <sheetFormatPr defaultRowHeight="12.75"/>
  <cols>
    <col min="1" max="1" width="4.85546875" style="103" customWidth="1"/>
    <col min="2" max="2" width="0.28515625" style="103" customWidth="1"/>
    <col min="3" max="3" width="0.140625" style="103" customWidth="1"/>
    <col min="4" max="4" width="0.42578125" style="103" customWidth="1"/>
    <col min="5" max="6" width="0.28515625" style="103" customWidth="1"/>
    <col min="7" max="7" width="0.140625" style="103" customWidth="1"/>
    <col min="8" max="8" width="14.140625" style="103" customWidth="1"/>
    <col min="9" max="9" width="0.28515625" style="103" customWidth="1"/>
    <col min="10" max="10" width="0.42578125" style="103" customWidth="1"/>
    <col min="11" max="11" width="5" style="103" customWidth="1"/>
    <col min="12" max="12" width="1.85546875" style="103" customWidth="1"/>
    <col min="13" max="13" width="2" style="103" customWidth="1"/>
    <col min="14" max="14" width="1.7109375" style="103" customWidth="1"/>
    <col min="15" max="15" width="0.42578125" style="103" customWidth="1"/>
    <col min="16" max="16" width="0.140625" style="103" customWidth="1"/>
    <col min="17" max="17" width="0.42578125" style="103" customWidth="1"/>
    <col min="18" max="18" width="0.28515625" style="103" customWidth="1"/>
    <col min="19" max="19" width="1.140625" style="103" customWidth="1"/>
    <col min="20" max="20" width="0.140625" style="103" customWidth="1"/>
    <col min="21" max="21" width="0.5703125" style="103" customWidth="1"/>
    <col min="22" max="22" width="2" style="103" customWidth="1"/>
    <col min="23" max="23" width="1.140625" style="103" customWidth="1"/>
    <col min="24" max="24" width="1.85546875" style="103" customWidth="1"/>
    <col min="25" max="25" width="0.28515625" style="103" customWidth="1"/>
    <col min="26" max="26" width="0.140625" style="103" customWidth="1"/>
    <col min="27" max="27" width="1.7109375" style="103" customWidth="1"/>
    <col min="28" max="28" width="0.7109375" style="103" customWidth="1"/>
    <col min="29" max="29" width="0.42578125" style="103" customWidth="1"/>
    <col min="30" max="30" width="1.140625" style="103" customWidth="1"/>
    <col min="31" max="31" width="0.85546875" style="103" customWidth="1"/>
    <col min="32" max="32" width="1.28515625" style="103" customWidth="1"/>
    <col min="33" max="33" width="1.140625" style="103" customWidth="1"/>
    <col min="34" max="34" width="0.140625" style="103" customWidth="1"/>
    <col min="35" max="35" width="1.85546875" style="103" customWidth="1"/>
    <col min="36" max="37" width="0.28515625" style="103" customWidth="1"/>
    <col min="38" max="38" width="1" style="103" customWidth="1"/>
    <col min="39" max="39" width="0.5703125" style="103" customWidth="1"/>
    <col min="40" max="40" width="1.5703125" style="103" customWidth="1"/>
    <col min="41" max="41" width="0.140625" style="103" customWidth="1"/>
    <col min="42" max="42" width="0.28515625" style="103" customWidth="1"/>
    <col min="43" max="43" width="1.28515625" style="103" customWidth="1"/>
    <col min="44" max="44" width="0.140625" style="103" customWidth="1"/>
    <col min="45" max="46" width="0.28515625" style="103" customWidth="1"/>
    <col min="47" max="47" width="6.28515625" style="103" customWidth="1"/>
    <col min="48" max="48" width="0.140625" style="103" customWidth="1"/>
    <col min="49" max="49" width="1.140625" style="103" customWidth="1"/>
    <col min="50" max="50" width="0.42578125" style="103" customWidth="1"/>
    <col min="51" max="51" width="0.5703125" style="103" customWidth="1"/>
    <col min="52" max="52" width="0.42578125" style="103" customWidth="1"/>
    <col min="53" max="53" width="2.42578125" style="103" customWidth="1"/>
    <col min="54" max="54" width="0.42578125" style="103" customWidth="1"/>
    <col min="55" max="55" width="0.140625" style="103" customWidth="1"/>
    <col min="56" max="56" width="0.5703125" style="103" customWidth="1"/>
    <col min="57" max="57" width="0.28515625" style="103" customWidth="1"/>
    <col min="58" max="60" width="0.140625" style="103" customWidth="1"/>
    <col min="61" max="61" width="0.28515625" style="103" customWidth="1"/>
    <col min="62" max="62" width="0.5703125" style="103" customWidth="1"/>
    <col min="63" max="63" width="1.28515625" style="103" customWidth="1"/>
    <col min="64" max="64" width="0.42578125" style="103" customWidth="1"/>
    <col min="65" max="65" width="0.140625" style="103" customWidth="1"/>
    <col min="66" max="66" width="1" style="103" customWidth="1"/>
    <col min="67" max="67" width="2" style="103" customWidth="1"/>
    <col min="68" max="68" width="0.42578125" style="103" customWidth="1"/>
    <col min="69" max="69" width="1.7109375" style="103" customWidth="1"/>
    <col min="70" max="70" width="1" style="103" customWidth="1"/>
    <col min="71" max="71" width="0.5703125" style="103" customWidth="1"/>
    <col min="72" max="72" width="0.85546875" style="103" customWidth="1"/>
    <col min="73" max="73" width="0.7109375" style="103" customWidth="1"/>
    <col min="74" max="74" width="0.28515625" style="103" customWidth="1"/>
    <col min="75" max="75" width="2.7109375" style="103" customWidth="1"/>
    <col min="76" max="78" width="0.140625" style="103" customWidth="1"/>
    <col min="79" max="79" width="0.42578125" style="103" customWidth="1"/>
    <col min="80" max="80" width="0.5703125" style="103" customWidth="1"/>
    <col min="81" max="82" width="0.7109375" style="103" customWidth="1"/>
    <col min="83" max="83" width="3" style="103" customWidth="1"/>
    <col min="84" max="84" width="0.42578125" style="103" customWidth="1"/>
    <col min="85" max="85" width="1.7109375" style="103" customWidth="1"/>
    <col min="86" max="86" width="1" style="103" customWidth="1"/>
    <col min="87" max="87" width="0.140625" style="103" customWidth="1"/>
    <col min="88" max="88" width="5.28515625" style="103" customWidth="1"/>
    <col min="89" max="89" width="1.85546875" style="103" customWidth="1"/>
    <col min="90" max="90" width="0.28515625" style="103" customWidth="1"/>
    <col min="91" max="91" width="0.42578125" style="103" customWidth="1"/>
    <col min="92" max="94" width="0.140625" style="103" customWidth="1"/>
    <col min="95" max="95" width="4" style="103" customWidth="1"/>
    <col min="96" max="96" width="0.140625" style="103" customWidth="1"/>
    <col min="97" max="97" width="0.7109375" style="103" customWidth="1"/>
    <col min="98" max="99" width="0.140625" style="103" customWidth="1"/>
    <col min="100" max="100" width="2.7109375" style="103" customWidth="1"/>
    <col min="101" max="101" width="9.7109375" style="103" customWidth="1"/>
    <col min="102" max="102" width="0.28515625" style="103" customWidth="1"/>
    <col min="103" max="103" width="13.7109375" style="103" customWidth="1"/>
    <col min="104" max="104" width="11.140625" style="103" customWidth="1"/>
    <col min="105" max="256" width="9.140625" style="103"/>
    <col min="257" max="257" width="4.85546875" style="103" customWidth="1"/>
    <col min="258" max="258" width="0.28515625" style="103" customWidth="1"/>
    <col min="259" max="259" width="0.140625" style="103" customWidth="1"/>
    <col min="260" max="260" width="0.42578125" style="103" customWidth="1"/>
    <col min="261" max="262" width="0.28515625" style="103" customWidth="1"/>
    <col min="263" max="263" width="0.140625" style="103" customWidth="1"/>
    <col min="264" max="264" width="14.140625" style="103" customWidth="1"/>
    <col min="265" max="265" width="0.28515625" style="103" customWidth="1"/>
    <col min="266" max="266" width="0.42578125" style="103" customWidth="1"/>
    <col min="267" max="267" width="5" style="103" customWidth="1"/>
    <col min="268" max="268" width="1.85546875" style="103" customWidth="1"/>
    <col min="269" max="269" width="2" style="103" customWidth="1"/>
    <col min="270" max="270" width="1.7109375" style="103" customWidth="1"/>
    <col min="271" max="271" width="0.42578125" style="103" customWidth="1"/>
    <col min="272" max="272" width="0.140625" style="103" customWidth="1"/>
    <col min="273" max="273" width="0.42578125" style="103" customWidth="1"/>
    <col min="274" max="274" width="0.28515625" style="103" customWidth="1"/>
    <col min="275" max="275" width="1.140625" style="103" customWidth="1"/>
    <col min="276" max="276" width="0.140625" style="103" customWidth="1"/>
    <col min="277" max="277" width="0.5703125" style="103" customWidth="1"/>
    <col min="278" max="278" width="2" style="103" customWidth="1"/>
    <col min="279" max="279" width="1.140625" style="103" customWidth="1"/>
    <col min="280" max="280" width="1.85546875" style="103" customWidth="1"/>
    <col min="281" max="281" width="0.28515625" style="103" customWidth="1"/>
    <col min="282" max="282" width="0.140625" style="103" customWidth="1"/>
    <col min="283" max="283" width="1.7109375" style="103" customWidth="1"/>
    <col min="284" max="284" width="0.7109375" style="103" customWidth="1"/>
    <col min="285" max="285" width="0.42578125" style="103" customWidth="1"/>
    <col min="286" max="286" width="1.140625" style="103" customWidth="1"/>
    <col min="287" max="287" width="0.85546875" style="103" customWidth="1"/>
    <col min="288" max="288" width="1.28515625" style="103" customWidth="1"/>
    <col min="289" max="289" width="1.140625" style="103" customWidth="1"/>
    <col min="290" max="290" width="0.140625" style="103" customWidth="1"/>
    <col min="291" max="291" width="1.85546875" style="103" customWidth="1"/>
    <col min="292" max="293" width="0.28515625" style="103" customWidth="1"/>
    <col min="294" max="294" width="1" style="103" customWidth="1"/>
    <col min="295" max="295" width="0.5703125" style="103" customWidth="1"/>
    <col min="296" max="296" width="1.5703125" style="103" customWidth="1"/>
    <col min="297" max="297" width="0.140625" style="103" customWidth="1"/>
    <col min="298" max="298" width="0.28515625" style="103" customWidth="1"/>
    <col min="299" max="299" width="1.28515625" style="103" customWidth="1"/>
    <col min="300" max="300" width="0.140625" style="103" customWidth="1"/>
    <col min="301" max="302" width="0.28515625" style="103" customWidth="1"/>
    <col min="303" max="303" width="1.7109375" style="103" customWidth="1"/>
    <col min="304" max="304" width="0.140625" style="103" customWidth="1"/>
    <col min="305" max="305" width="1.140625" style="103" customWidth="1"/>
    <col min="306" max="306" width="0.42578125" style="103" customWidth="1"/>
    <col min="307" max="307" width="0.5703125" style="103" customWidth="1"/>
    <col min="308" max="308" width="0.42578125" style="103" customWidth="1"/>
    <col min="309" max="309" width="2.42578125" style="103" customWidth="1"/>
    <col min="310" max="310" width="0.42578125" style="103" customWidth="1"/>
    <col min="311" max="311" width="0.140625" style="103" customWidth="1"/>
    <col min="312" max="312" width="0.5703125" style="103" customWidth="1"/>
    <col min="313" max="313" width="0.28515625" style="103" customWidth="1"/>
    <col min="314" max="316" width="0.140625" style="103" customWidth="1"/>
    <col min="317" max="317" width="0.28515625" style="103" customWidth="1"/>
    <col min="318" max="318" width="0.5703125" style="103" customWidth="1"/>
    <col min="319" max="319" width="1.28515625" style="103" customWidth="1"/>
    <col min="320" max="320" width="0.42578125" style="103" customWidth="1"/>
    <col min="321" max="321" width="0.140625" style="103" customWidth="1"/>
    <col min="322" max="322" width="1" style="103" customWidth="1"/>
    <col min="323" max="323" width="2" style="103" customWidth="1"/>
    <col min="324" max="324" width="0.42578125" style="103" customWidth="1"/>
    <col min="325" max="325" width="1.7109375" style="103" customWidth="1"/>
    <col min="326" max="326" width="1" style="103" customWidth="1"/>
    <col min="327" max="327" width="0.5703125" style="103" customWidth="1"/>
    <col min="328" max="328" width="0.85546875" style="103" customWidth="1"/>
    <col min="329" max="329" width="0.7109375" style="103" customWidth="1"/>
    <col min="330" max="330" width="0.28515625" style="103" customWidth="1"/>
    <col min="331" max="331" width="2.7109375" style="103" customWidth="1"/>
    <col min="332" max="334" width="0.140625" style="103" customWidth="1"/>
    <col min="335" max="335" width="0.42578125" style="103" customWidth="1"/>
    <col min="336" max="336" width="0.5703125" style="103" customWidth="1"/>
    <col min="337" max="338" width="0.7109375" style="103" customWidth="1"/>
    <col min="339" max="339" width="3" style="103" customWidth="1"/>
    <col min="340" max="340" width="0.42578125" style="103" customWidth="1"/>
    <col min="341" max="341" width="0.140625" style="103" customWidth="1"/>
    <col min="342" max="342" width="1" style="103" customWidth="1"/>
    <col min="343" max="343" width="0.140625" style="103" customWidth="1"/>
    <col min="344" max="344" width="5.28515625" style="103" customWidth="1"/>
    <col min="345" max="345" width="1.85546875" style="103" customWidth="1"/>
    <col min="346" max="346" width="0.28515625" style="103" customWidth="1"/>
    <col min="347" max="347" width="0.42578125" style="103" customWidth="1"/>
    <col min="348" max="350" width="0.140625" style="103" customWidth="1"/>
    <col min="351" max="351" width="4" style="103" customWidth="1"/>
    <col min="352" max="352" width="0.140625" style="103" customWidth="1"/>
    <col min="353" max="353" width="0.7109375" style="103" customWidth="1"/>
    <col min="354" max="355" width="0.140625" style="103" customWidth="1"/>
    <col min="356" max="356" width="2.7109375" style="103" customWidth="1"/>
    <col min="357" max="357" width="9.7109375" style="103" customWidth="1"/>
    <col min="358" max="358" width="0.28515625" style="103" customWidth="1"/>
    <col min="359" max="359" width="10" style="103" customWidth="1"/>
    <col min="360" max="360" width="11.140625" style="103" customWidth="1"/>
    <col min="361" max="512" width="9.140625" style="103"/>
    <col min="513" max="513" width="4.85546875" style="103" customWidth="1"/>
    <col min="514" max="514" width="0.28515625" style="103" customWidth="1"/>
    <col min="515" max="515" width="0.140625" style="103" customWidth="1"/>
    <col min="516" max="516" width="0.42578125" style="103" customWidth="1"/>
    <col min="517" max="518" width="0.28515625" style="103" customWidth="1"/>
    <col min="519" max="519" width="0.140625" style="103" customWidth="1"/>
    <col min="520" max="520" width="14.140625" style="103" customWidth="1"/>
    <col min="521" max="521" width="0.28515625" style="103" customWidth="1"/>
    <col min="522" max="522" width="0.42578125" style="103" customWidth="1"/>
    <col min="523" max="523" width="5" style="103" customWidth="1"/>
    <col min="524" max="524" width="1.85546875" style="103" customWidth="1"/>
    <col min="525" max="525" width="2" style="103" customWidth="1"/>
    <col min="526" max="526" width="1.7109375" style="103" customWidth="1"/>
    <col min="527" max="527" width="0.42578125" style="103" customWidth="1"/>
    <col min="528" max="528" width="0.140625" style="103" customWidth="1"/>
    <col min="529" max="529" width="0.42578125" style="103" customWidth="1"/>
    <col min="530" max="530" width="0.28515625" style="103" customWidth="1"/>
    <col min="531" max="531" width="1.140625" style="103" customWidth="1"/>
    <col min="532" max="532" width="0.140625" style="103" customWidth="1"/>
    <col min="533" max="533" width="0.5703125" style="103" customWidth="1"/>
    <col min="534" max="534" width="2" style="103" customWidth="1"/>
    <col min="535" max="535" width="1.140625" style="103" customWidth="1"/>
    <col min="536" max="536" width="1.85546875" style="103" customWidth="1"/>
    <col min="537" max="537" width="0.28515625" style="103" customWidth="1"/>
    <col min="538" max="538" width="0.140625" style="103" customWidth="1"/>
    <col min="539" max="539" width="1.7109375" style="103" customWidth="1"/>
    <col min="540" max="540" width="0.7109375" style="103" customWidth="1"/>
    <col min="541" max="541" width="0.42578125" style="103" customWidth="1"/>
    <col min="542" max="542" width="1.140625" style="103" customWidth="1"/>
    <col min="543" max="543" width="0.85546875" style="103" customWidth="1"/>
    <col min="544" max="544" width="1.28515625" style="103" customWidth="1"/>
    <col min="545" max="545" width="1.140625" style="103" customWidth="1"/>
    <col min="546" max="546" width="0.140625" style="103" customWidth="1"/>
    <col min="547" max="547" width="1.85546875" style="103" customWidth="1"/>
    <col min="548" max="549" width="0.28515625" style="103" customWidth="1"/>
    <col min="550" max="550" width="1" style="103" customWidth="1"/>
    <col min="551" max="551" width="0.5703125" style="103" customWidth="1"/>
    <col min="552" max="552" width="1.5703125" style="103" customWidth="1"/>
    <col min="553" max="553" width="0.140625" style="103" customWidth="1"/>
    <col min="554" max="554" width="0.28515625" style="103" customWidth="1"/>
    <col min="555" max="555" width="1.28515625" style="103" customWidth="1"/>
    <col min="556" max="556" width="0.140625" style="103" customWidth="1"/>
    <col min="557" max="558" width="0.28515625" style="103" customWidth="1"/>
    <col min="559" max="559" width="1.7109375" style="103" customWidth="1"/>
    <col min="560" max="560" width="0.140625" style="103" customWidth="1"/>
    <col min="561" max="561" width="1.140625" style="103" customWidth="1"/>
    <col min="562" max="562" width="0.42578125" style="103" customWidth="1"/>
    <col min="563" max="563" width="0.5703125" style="103" customWidth="1"/>
    <col min="564" max="564" width="0.42578125" style="103" customWidth="1"/>
    <col min="565" max="565" width="2.42578125" style="103" customWidth="1"/>
    <col min="566" max="566" width="0.42578125" style="103" customWidth="1"/>
    <col min="567" max="567" width="0.140625" style="103" customWidth="1"/>
    <col min="568" max="568" width="0.5703125" style="103" customWidth="1"/>
    <col min="569" max="569" width="0.28515625" style="103" customWidth="1"/>
    <col min="570" max="572" width="0.140625" style="103" customWidth="1"/>
    <col min="573" max="573" width="0.28515625" style="103" customWidth="1"/>
    <col min="574" max="574" width="0.5703125" style="103" customWidth="1"/>
    <col min="575" max="575" width="1.28515625" style="103" customWidth="1"/>
    <col min="576" max="576" width="0.42578125" style="103" customWidth="1"/>
    <col min="577" max="577" width="0.140625" style="103" customWidth="1"/>
    <col min="578" max="578" width="1" style="103" customWidth="1"/>
    <col min="579" max="579" width="2" style="103" customWidth="1"/>
    <col min="580" max="580" width="0.42578125" style="103" customWidth="1"/>
    <col min="581" max="581" width="1.7109375" style="103" customWidth="1"/>
    <col min="582" max="582" width="1" style="103" customWidth="1"/>
    <col min="583" max="583" width="0.5703125" style="103" customWidth="1"/>
    <col min="584" max="584" width="0.85546875" style="103" customWidth="1"/>
    <col min="585" max="585" width="0.7109375" style="103" customWidth="1"/>
    <col min="586" max="586" width="0.28515625" style="103" customWidth="1"/>
    <col min="587" max="587" width="2.7109375" style="103" customWidth="1"/>
    <col min="588" max="590" width="0.140625" style="103" customWidth="1"/>
    <col min="591" max="591" width="0.42578125" style="103" customWidth="1"/>
    <col min="592" max="592" width="0.5703125" style="103" customWidth="1"/>
    <col min="593" max="594" width="0.7109375" style="103" customWidth="1"/>
    <col min="595" max="595" width="3" style="103" customWidth="1"/>
    <col min="596" max="596" width="0.42578125" style="103" customWidth="1"/>
    <col min="597" max="597" width="0.140625" style="103" customWidth="1"/>
    <col min="598" max="598" width="1" style="103" customWidth="1"/>
    <col min="599" max="599" width="0.140625" style="103" customWidth="1"/>
    <col min="600" max="600" width="5.28515625" style="103" customWidth="1"/>
    <col min="601" max="601" width="1.85546875" style="103" customWidth="1"/>
    <col min="602" max="602" width="0.28515625" style="103" customWidth="1"/>
    <col min="603" max="603" width="0.42578125" style="103" customWidth="1"/>
    <col min="604" max="606" width="0.140625" style="103" customWidth="1"/>
    <col min="607" max="607" width="4" style="103" customWidth="1"/>
    <col min="608" max="608" width="0.140625" style="103" customWidth="1"/>
    <col min="609" max="609" width="0.7109375" style="103" customWidth="1"/>
    <col min="610" max="611" width="0.140625" style="103" customWidth="1"/>
    <col min="612" max="612" width="2.7109375" style="103" customWidth="1"/>
    <col min="613" max="613" width="9.7109375" style="103" customWidth="1"/>
    <col min="614" max="614" width="0.28515625" style="103" customWidth="1"/>
    <col min="615" max="615" width="10" style="103" customWidth="1"/>
    <col min="616" max="616" width="11.140625" style="103" customWidth="1"/>
    <col min="617" max="768" width="9.140625" style="103"/>
    <col min="769" max="769" width="4.85546875" style="103" customWidth="1"/>
    <col min="770" max="770" width="0.28515625" style="103" customWidth="1"/>
    <col min="771" max="771" width="0.140625" style="103" customWidth="1"/>
    <col min="772" max="772" width="0.42578125" style="103" customWidth="1"/>
    <col min="773" max="774" width="0.28515625" style="103" customWidth="1"/>
    <col min="775" max="775" width="0.140625" style="103" customWidth="1"/>
    <col min="776" max="776" width="14.140625" style="103" customWidth="1"/>
    <col min="777" max="777" width="0.28515625" style="103" customWidth="1"/>
    <col min="778" max="778" width="0.42578125" style="103" customWidth="1"/>
    <col min="779" max="779" width="5" style="103" customWidth="1"/>
    <col min="780" max="780" width="1.85546875" style="103" customWidth="1"/>
    <col min="781" max="781" width="2" style="103" customWidth="1"/>
    <col min="782" max="782" width="1.7109375" style="103" customWidth="1"/>
    <col min="783" max="783" width="0.42578125" style="103" customWidth="1"/>
    <col min="784" max="784" width="0.140625" style="103" customWidth="1"/>
    <col min="785" max="785" width="0.42578125" style="103" customWidth="1"/>
    <col min="786" max="786" width="0.28515625" style="103" customWidth="1"/>
    <col min="787" max="787" width="1.140625" style="103" customWidth="1"/>
    <col min="788" max="788" width="0.140625" style="103" customWidth="1"/>
    <col min="789" max="789" width="0.5703125" style="103" customWidth="1"/>
    <col min="790" max="790" width="2" style="103" customWidth="1"/>
    <col min="791" max="791" width="1.140625" style="103" customWidth="1"/>
    <col min="792" max="792" width="1.85546875" style="103" customWidth="1"/>
    <col min="793" max="793" width="0.28515625" style="103" customWidth="1"/>
    <col min="794" max="794" width="0.140625" style="103" customWidth="1"/>
    <col min="795" max="795" width="1.7109375" style="103" customWidth="1"/>
    <col min="796" max="796" width="0.7109375" style="103" customWidth="1"/>
    <col min="797" max="797" width="0.42578125" style="103" customWidth="1"/>
    <col min="798" max="798" width="1.140625" style="103" customWidth="1"/>
    <col min="799" max="799" width="0.85546875" style="103" customWidth="1"/>
    <col min="800" max="800" width="1.28515625" style="103" customWidth="1"/>
    <col min="801" max="801" width="1.140625" style="103" customWidth="1"/>
    <col min="802" max="802" width="0.140625" style="103" customWidth="1"/>
    <col min="803" max="803" width="1.85546875" style="103" customWidth="1"/>
    <col min="804" max="805" width="0.28515625" style="103" customWidth="1"/>
    <col min="806" max="806" width="1" style="103" customWidth="1"/>
    <col min="807" max="807" width="0.5703125" style="103" customWidth="1"/>
    <col min="808" max="808" width="1.5703125" style="103" customWidth="1"/>
    <col min="809" max="809" width="0.140625" style="103" customWidth="1"/>
    <col min="810" max="810" width="0.28515625" style="103" customWidth="1"/>
    <col min="811" max="811" width="1.28515625" style="103" customWidth="1"/>
    <col min="812" max="812" width="0.140625" style="103" customWidth="1"/>
    <col min="813" max="814" width="0.28515625" style="103" customWidth="1"/>
    <col min="815" max="815" width="1.7109375" style="103" customWidth="1"/>
    <col min="816" max="816" width="0.140625" style="103" customWidth="1"/>
    <col min="817" max="817" width="1.140625" style="103" customWidth="1"/>
    <col min="818" max="818" width="0.42578125" style="103" customWidth="1"/>
    <col min="819" max="819" width="0.5703125" style="103" customWidth="1"/>
    <col min="820" max="820" width="0.42578125" style="103" customWidth="1"/>
    <col min="821" max="821" width="2.42578125" style="103" customWidth="1"/>
    <col min="822" max="822" width="0.42578125" style="103" customWidth="1"/>
    <col min="823" max="823" width="0.140625" style="103" customWidth="1"/>
    <col min="824" max="824" width="0.5703125" style="103" customWidth="1"/>
    <col min="825" max="825" width="0.28515625" style="103" customWidth="1"/>
    <col min="826" max="828" width="0.140625" style="103" customWidth="1"/>
    <col min="829" max="829" width="0.28515625" style="103" customWidth="1"/>
    <col min="830" max="830" width="0.5703125" style="103" customWidth="1"/>
    <col min="831" max="831" width="1.28515625" style="103" customWidth="1"/>
    <col min="832" max="832" width="0.42578125" style="103" customWidth="1"/>
    <col min="833" max="833" width="0.140625" style="103" customWidth="1"/>
    <col min="834" max="834" width="1" style="103" customWidth="1"/>
    <col min="835" max="835" width="2" style="103" customWidth="1"/>
    <col min="836" max="836" width="0.42578125" style="103" customWidth="1"/>
    <col min="837" max="837" width="1.7109375" style="103" customWidth="1"/>
    <col min="838" max="838" width="1" style="103" customWidth="1"/>
    <col min="839" max="839" width="0.5703125" style="103" customWidth="1"/>
    <col min="840" max="840" width="0.85546875" style="103" customWidth="1"/>
    <col min="841" max="841" width="0.7109375" style="103" customWidth="1"/>
    <col min="842" max="842" width="0.28515625" style="103" customWidth="1"/>
    <col min="843" max="843" width="2.7109375" style="103" customWidth="1"/>
    <col min="844" max="846" width="0.140625" style="103" customWidth="1"/>
    <col min="847" max="847" width="0.42578125" style="103" customWidth="1"/>
    <col min="848" max="848" width="0.5703125" style="103" customWidth="1"/>
    <col min="849" max="850" width="0.7109375" style="103" customWidth="1"/>
    <col min="851" max="851" width="3" style="103" customWidth="1"/>
    <col min="852" max="852" width="0.42578125" style="103" customWidth="1"/>
    <col min="853" max="853" width="0.140625" style="103" customWidth="1"/>
    <col min="854" max="854" width="1" style="103" customWidth="1"/>
    <col min="855" max="855" width="0.140625" style="103" customWidth="1"/>
    <col min="856" max="856" width="5.28515625" style="103" customWidth="1"/>
    <col min="857" max="857" width="1.85546875" style="103" customWidth="1"/>
    <col min="858" max="858" width="0.28515625" style="103" customWidth="1"/>
    <col min="859" max="859" width="0.42578125" style="103" customWidth="1"/>
    <col min="860" max="862" width="0.140625" style="103" customWidth="1"/>
    <col min="863" max="863" width="4" style="103" customWidth="1"/>
    <col min="864" max="864" width="0.140625" style="103" customWidth="1"/>
    <col min="865" max="865" width="0.7109375" style="103" customWidth="1"/>
    <col min="866" max="867" width="0.140625" style="103" customWidth="1"/>
    <col min="868" max="868" width="2.7109375" style="103" customWidth="1"/>
    <col min="869" max="869" width="9.7109375" style="103" customWidth="1"/>
    <col min="870" max="870" width="0.28515625" style="103" customWidth="1"/>
    <col min="871" max="871" width="10" style="103" customWidth="1"/>
    <col min="872" max="872" width="11.140625" style="103" customWidth="1"/>
    <col min="873" max="1024" width="9.140625" style="103"/>
    <col min="1025" max="1025" width="4.85546875" style="103" customWidth="1"/>
    <col min="1026" max="1026" width="0.28515625" style="103" customWidth="1"/>
    <col min="1027" max="1027" width="0.140625" style="103" customWidth="1"/>
    <col min="1028" max="1028" width="0.42578125" style="103" customWidth="1"/>
    <col min="1029" max="1030" width="0.28515625" style="103" customWidth="1"/>
    <col min="1031" max="1031" width="0.140625" style="103" customWidth="1"/>
    <col min="1032" max="1032" width="14.140625" style="103" customWidth="1"/>
    <col min="1033" max="1033" width="0.28515625" style="103" customWidth="1"/>
    <col min="1034" max="1034" width="0.42578125" style="103" customWidth="1"/>
    <col min="1035" max="1035" width="5" style="103" customWidth="1"/>
    <col min="1036" max="1036" width="1.85546875" style="103" customWidth="1"/>
    <col min="1037" max="1037" width="2" style="103" customWidth="1"/>
    <col min="1038" max="1038" width="1.7109375" style="103" customWidth="1"/>
    <col min="1039" max="1039" width="0.42578125" style="103" customWidth="1"/>
    <col min="1040" max="1040" width="0.140625" style="103" customWidth="1"/>
    <col min="1041" max="1041" width="0.42578125" style="103" customWidth="1"/>
    <col min="1042" max="1042" width="0.28515625" style="103" customWidth="1"/>
    <col min="1043" max="1043" width="1.140625" style="103" customWidth="1"/>
    <col min="1044" max="1044" width="0.140625" style="103" customWidth="1"/>
    <col min="1045" max="1045" width="0.5703125" style="103" customWidth="1"/>
    <col min="1046" max="1046" width="2" style="103" customWidth="1"/>
    <col min="1047" max="1047" width="1.140625" style="103" customWidth="1"/>
    <col min="1048" max="1048" width="1.85546875" style="103" customWidth="1"/>
    <col min="1049" max="1049" width="0.28515625" style="103" customWidth="1"/>
    <col min="1050" max="1050" width="0.140625" style="103" customWidth="1"/>
    <col min="1051" max="1051" width="1.7109375" style="103" customWidth="1"/>
    <col min="1052" max="1052" width="0.7109375" style="103" customWidth="1"/>
    <col min="1053" max="1053" width="0.42578125" style="103" customWidth="1"/>
    <col min="1054" max="1054" width="1.140625" style="103" customWidth="1"/>
    <col min="1055" max="1055" width="0.85546875" style="103" customWidth="1"/>
    <col min="1056" max="1056" width="1.28515625" style="103" customWidth="1"/>
    <col min="1057" max="1057" width="1.140625" style="103" customWidth="1"/>
    <col min="1058" max="1058" width="0.140625" style="103" customWidth="1"/>
    <col min="1059" max="1059" width="1.85546875" style="103" customWidth="1"/>
    <col min="1060" max="1061" width="0.28515625" style="103" customWidth="1"/>
    <col min="1062" max="1062" width="1" style="103" customWidth="1"/>
    <col min="1063" max="1063" width="0.5703125" style="103" customWidth="1"/>
    <col min="1064" max="1064" width="1.5703125" style="103" customWidth="1"/>
    <col min="1065" max="1065" width="0.140625" style="103" customWidth="1"/>
    <col min="1066" max="1066" width="0.28515625" style="103" customWidth="1"/>
    <col min="1067" max="1067" width="1.28515625" style="103" customWidth="1"/>
    <col min="1068" max="1068" width="0.140625" style="103" customWidth="1"/>
    <col min="1069" max="1070" width="0.28515625" style="103" customWidth="1"/>
    <col min="1071" max="1071" width="1.7109375" style="103" customWidth="1"/>
    <col min="1072" max="1072" width="0.140625" style="103" customWidth="1"/>
    <col min="1073" max="1073" width="1.140625" style="103" customWidth="1"/>
    <col min="1074" max="1074" width="0.42578125" style="103" customWidth="1"/>
    <col min="1075" max="1075" width="0.5703125" style="103" customWidth="1"/>
    <col min="1076" max="1076" width="0.42578125" style="103" customWidth="1"/>
    <col min="1077" max="1077" width="2.42578125" style="103" customWidth="1"/>
    <col min="1078" max="1078" width="0.42578125" style="103" customWidth="1"/>
    <col min="1079" max="1079" width="0.140625" style="103" customWidth="1"/>
    <col min="1080" max="1080" width="0.5703125" style="103" customWidth="1"/>
    <col min="1081" max="1081" width="0.28515625" style="103" customWidth="1"/>
    <col min="1082" max="1084" width="0.140625" style="103" customWidth="1"/>
    <col min="1085" max="1085" width="0.28515625" style="103" customWidth="1"/>
    <col min="1086" max="1086" width="0.5703125" style="103" customWidth="1"/>
    <col min="1087" max="1087" width="1.28515625" style="103" customWidth="1"/>
    <col min="1088" max="1088" width="0.42578125" style="103" customWidth="1"/>
    <col min="1089" max="1089" width="0.140625" style="103" customWidth="1"/>
    <col min="1090" max="1090" width="1" style="103" customWidth="1"/>
    <col min="1091" max="1091" width="2" style="103" customWidth="1"/>
    <col min="1092" max="1092" width="0.42578125" style="103" customWidth="1"/>
    <col min="1093" max="1093" width="1.7109375" style="103" customWidth="1"/>
    <col min="1094" max="1094" width="1" style="103" customWidth="1"/>
    <col min="1095" max="1095" width="0.5703125" style="103" customWidth="1"/>
    <col min="1096" max="1096" width="0.85546875" style="103" customWidth="1"/>
    <col min="1097" max="1097" width="0.7109375" style="103" customWidth="1"/>
    <col min="1098" max="1098" width="0.28515625" style="103" customWidth="1"/>
    <col min="1099" max="1099" width="2.7109375" style="103" customWidth="1"/>
    <col min="1100" max="1102" width="0.140625" style="103" customWidth="1"/>
    <col min="1103" max="1103" width="0.42578125" style="103" customWidth="1"/>
    <col min="1104" max="1104" width="0.5703125" style="103" customWidth="1"/>
    <col min="1105" max="1106" width="0.7109375" style="103" customWidth="1"/>
    <col min="1107" max="1107" width="3" style="103" customWidth="1"/>
    <col min="1108" max="1108" width="0.42578125" style="103" customWidth="1"/>
    <col min="1109" max="1109" width="0.140625" style="103" customWidth="1"/>
    <col min="1110" max="1110" width="1" style="103" customWidth="1"/>
    <col min="1111" max="1111" width="0.140625" style="103" customWidth="1"/>
    <col min="1112" max="1112" width="5.28515625" style="103" customWidth="1"/>
    <col min="1113" max="1113" width="1.85546875" style="103" customWidth="1"/>
    <col min="1114" max="1114" width="0.28515625" style="103" customWidth="1"/>
    <col min="1115" max="1115" width="0.42578125" style="103" customWidth="1"/>
    <col min="1116" max="1118" width="0.140625" style="103" customWidth="1"/>
    <col min="1119" max="1119" width="4" style="103" customWidth="1"/>
    <col min="1120" max="1120" width="0.140625" style="103" customWidth="1"/>
    <col min="1121" max="1121" width="0.7109375" style="103" customWidth="1"/>
    <col min="1122" max="1123" width="0.140625" style="103" customWidth="1"/>
    <col min="1124" max="1124" width="2.7109375" style="103" customWidth="1"/>
    <col min="1125" max="1125" width="9.7109375" style="103" customWidth="1"/>
    <col min="1126" max="1126" width="0.28515625" style="103" customWidth="1"/>
    <col min="1127" max="1127" width="10" style="103" customWidth="1"/>
    <col min="1128" max="1128" width="11.140625" style="103" customWidth="1"/>
    <col min="1129" max="1280" width="9.140625" style="103"/>
    <col min="1281" max="1281" width="4.85546875" style="103" customWidth="1"/>
    <col min="1282" max="1282" width="0.28515625" style="103" customWidth="1"/>
    <col min="1283" max="1283" width="0.140625" style="103" customWidth="1"/>
    <col min="1284" max="1284" width="0.42578125" style="103" customWidth="1"/>
    <col min="1285" max="1286" width="0.28515625" style="103" customWidth="1"/>
    <col min="1287" max="1287" width="0.140625" style="103" customWidth="1"/>
    <col min="1288" max="1288" width="14.140625" style="103" customWidth="1"/>
    <col min="1289" max="1289" width="0.28515625" style="103" customWidth="1"/>
    <col min="1290" max="1290" width="0.42578125" style="103" customWidth="1"/>
    <col min="1291" max="1291" width="5" style="103" customWidth="1"/>
    <col min="1292" max="1292" width="1.85546875" style="103" customWidth="1"/>
    <col min="1293" max="1293" width="2" style="103" customWidth="1"/>
    <col min="1294" max="1294" width="1.7109375" style="103" customWidth="1"/>
    <col min="1295" max="1295" width="0.42578125" style="103" customWidth="1"/>
    <col min="1296" max="1296" width="0.140625" style="103" customWidth="1"/>
    <col min="1297" max="1297" width="0.42578125" style="103" customWidth="1"/>
    <col min="1298" max="1298" width="0.28515625" style="103" customWidth="1"/>
    <col min="1299" max="1299" width="1.140625" style="103" customWidth="1"/>
    <col min="1300" max="1300" width="0.140625" style="103" customWidth="1"/>
    <col min="1301" max="1301" width="0.5703125" style="103" customWidth="1"/>
    <col min="1302" max="1302" width="2" style="103" customWidth="1"/>
    <col min="1303" max="1303" width="1.140625" style="103" customWidth="1"/>
    <col min="1304" max="1304" width="1.85546875" style="103" customWidth="1"/>
    <col min="1305" max="1305" width="0.28515625" style="103" customWidth="1"/>
    <col min="1306" max="1306" width="0.140625" style="103" customWidth="1"/>
    <col min="1307" max="1307" width="1.7109375" style="103" customWidth="1"/>
    <col min="1308" max="1308" width="0.7109375" style="103" customWidth="1"/>
    <col min="1309" max="1309" width="0.42578125" style="103" customWidth="1"/>
    <col min="1310" max="1310" width="1.140625" style="103" customWidth="1"/>
    <col min="1311" max="1311" width="0.85546875" style="103" customWidth="1"/>
    <col min="1312" max="1312" width="1.28515625" style="103" customWidth="1"/>
    <col min="1313" max="1313" width="1.140625" style="103" customWidth="1"/>
    <col min="1314" max="1314" width="0.140625" style="103" customWidth="1"/>
    <col min="1315" max="1315" width="1.85546875" style="103" customWidth="1"/>
    <col min="1316" max="1317" width="0.28515625" style="103" customWidth="1"/>
    <col min="1318" max="1318" width="1" style="103" customWidth="1"/>
    <col min="1319" max="1319" width="0.5703125" style="103" customWidth="1"/>
    <col min="1320" max="1320" width="1.5703125" style="103" customWidth="1"/>
    <col min="1321" max="1321" width="0.140625" style="103" customWidth="1"/>
    <col min="1322" max="1322" width="0.28515625" style="103" customWidth="1"/>
    <col min="1323" max="1323" width="1.28515625" style="103" customWidth="1"/>
    <col min="1324" max="1324" width="0.140625" style="103" customWidth="1"/>
    <col min="1325" max="1326" width="0.28515625" style="103" customWidth="1"/>
    <col min="1327" max="1327" width="1.7109375" style="103" customWidth="1"/>
    <col min="1328" max="1328" width="0.140625" style="103" customWidth="1"/>
    <col min="1329" max="1329" width="1.140625" style="103" customWidth="1"/>
    <col min="1330" max="1330" width="0.42578125" style="103" customWidth="1"/>
    <col min="1331" max="1331" width="0.5703125" style="103" customWidth="1"/>
    <col min="1332" max="1332" width="0.42578125" style="103" customWidth="1"/>
    <col min="1333" max="1333" width="2.42578125" style="103" customWidth="1"/>
    <col min="1334" max="1334" width="0.42578125" style="103" customWidth="1"/>
    <col min="1335" max="1335" width="0.140625" style="103" customWidth="1"/>
    <col min="1336" max="1336" width="0.5703125" style="103" customWidth="1"/>
    <col min="1337" max="1337" width="0.28515625" style="103" customWidth="1"/>
    <col min="1338" max="1340" width="0.140625" style="103" customWidth="1"/>
    <col min="1341" max="1341" width="0.28515625" style="103" customWidth="1"/>
    <col min="1342" max="1342" width="0.5703125" style="103" customWidth="1"/>
    <col min="1343" max="1343" width="1.28515625" style="103" customWidth="1"/>
    <col min="1344" max="1344" width="0.42578125" style="103" customWidth="1"/>
    <col min="1345" max="1345" width="0.140625" style="103" customWidth="1"/>
    <col min="1346" max="1346" width="1" style="103" customWidth="1"/>
    <col min="1347" max="1347" width="2" style="103" customWidth="1"/>
    <col min="1348" max="1348" width="0.42578125" style="103" customWidth="1"/>
    <col min="1349" max="1349" width="1.7109375" style="103" customWidth="1"/>
    <col min="1350" max="1350" width="1" style="103" customWidth="1"/>
    <col min="1351" max="1351" width="0.5703125" style="103" customWidth="1"/>
    <col min="1352" max="1352" width="0.85546875" style="103" customWidth="1"/>
    <col min="1353" max="1353" width="0.7109375" style="103" customWidth="1"/>
    <col min="1354" max="1354" width="0.28515625" style="103" customWidth="1"/>
    <col min="1355" max="1355" width="2.7109375" style="103" customWidth="1"/>
    <col min="1356" max="1358" width="0.140625" style="103" customWidth="1"/>
    <col min="1359" max="1359" width="0.42578125" style="103" customWidth="1"/>
    <col min="1360" max="1360" width="0.5703125" style="103" customWidth="1"/>
    <col min="1361" max="1362" width="0.7109375" style="103" customWidth="1"/>
    <col min="1363" max="1363" width="3" style="103" customWidth="1"/>
    <col min="1364" max="1364" width="0.42578125" style="103" customWidth="1"/>
    <col min="1365" max="1365" width="0.140625" style="103" customWidth="1"/>
    <col min="1366" max="1366" width="1" style="103" customWidth="1"/>
    <col min="1367" max="1367" width="0.140625" style="103" customWidth="1"/>
    <col min="1368" max="1368" width="5.28515625" style="103" customWidth="1"/>
    <col min="1369" max="1369" width="1.85546875" style="103" customWidth="1"/>
    <col min="1370" max="1370" width="0.28515625" style="103" customWidth="1"/>
    <col min="1371" max="1371" width="0.42578125" style="103" customWidth="1"/>
    <col min="1372" max="1374" width="0.140625" style="103" customWidth="1"/>
    <col min="1375" max="1375" width="4" style="103" customWidth="1"/>
    <col min="1376" max="1376" width="0.140625" style="103" customWidth="1"/>
    <col min="1377" max="1377" width="0.7109375" style="103" customWidth="1"/>
    <col min="1378" max="1379" width="0.140625" style="103" customWidth="1"/>
    <col min="1380" max="1380" width="2.7109375" style="103" customWidth="1"/>
    <col min="1381" max="1381" width="9.7109375" style="103" customWidth="1"/>
    <col min="1382" max="1382" width="0.28515625" style="103" customWidth="1"/>
    <col min="1383" max="1383" width="10" style="103" customWidth="1"/>
    <col min="1384" max="1384" width="11.140625" style="103" customWidth="1"/>
    <col min="1385" max="1536" width="9.140625" style="103"/>
    <col min="1537" max="1537" width="4.85546875" style="103" customWidth="1"/>
    <col min="1538" max="1538" width="0.28515625" style="103" customWidth="1"/>
    <col min="1539" max="1539" width="0.140625" style="103" customWidth="1"/>
    <col min="1540" max="1540" width="0.42578125" style="103" customWidth="1"/>
    <col min="1541" max="1542" width="0.28515625" style="103" customWidth="1"/>
    <col min="1543" max="1543" width="0.140625" style="103" customWidth="1"/>
    <col min="1544" max="1544" width="14.140625" style="103" customWidth="1"/>
    <col min="1545" max="1545" width="0.28515625" style="103" customWidth="1"/>
    <col min="1546" max="1546" width="0.42578125" style="103" customWidth="1"/>
    <col min="1547" max="1547" width="5" style="103" customWidth="1"/>
    <col min="1548" max="1548" width="1.85546875" style="103" customWidth="1"/>
    <col min="1549" max="1549" width="2" style="103" customWidth="1"/>
    <col min="1550" max="1550" width="1.7109375" style="103" customWidth="1"/>
    <col min="1551" max="1551" width="0.42578125" style="103" customWidth="1"/>
    <col min="1552" max="1552" width="0.140625" style="103" customWidth="1"/>
    <col min="1553" max="1553" width="0.42578125" style="103" customWidth="1"/>
    <col min="1554" max="1554" width="0.28515625" style="103" customWidth="1"/>
    <col min="1555" max="1555" width="1.140625" style="103" customWidth="1"/>
    <col min="1556" max="1556" width="0.140625" style="103" customWidth="1"/>
    <col min="1557" max="1557" width="0.5703125" style="103" customWidth="1"/>
    <col min="1558" max="1558" width="2" style="103" customWidth="1"/>
    <col min="1559" max="1559" width="1.140625" style="103" customWidth="1"/>
    <col min="1560" max="1560" width="1.85546875" style="103" customWidth="1"/>
    <col min="1561" max="1561" width="0.28515625" style="103" customWidth="1"/>
    <col min="1562" max="1562" width="0.140625" style="103" customWidth="1"/>
    <col min="1563" max="1563" width="1.7109375" style="103" customWidth="1"/>
    <col min="1564" max="1564" width="0.7109375" style="103" customWidth="1"/>
    <col min="1565" max="1565" width="0.42578125" style="103" customWidth="1"/>
    <col min="1566" max="1566" width="1.140625" style="103" customWidth="1"/>
    <col min="1567" max="1567" width="0.85546875" style="103" customWidth="1"/>
    <col min="1568" max="1568" width="1.28515625" style="103" customWidth="1"/>
    <col min="1569" max="1569" width="1.140625" style="103" customWidth="1"/>
    <col min="1570" max="1570" width="0.140625" style="103" customWidth="1"/>
    <col min="1571" max="1571" width="1.85546875" style="103" customWidth="1"/>
    <col min="1572" max="1573" width="0.28515625" style="103" customWidth="1"/>
    <col min="1574" max="1574" width="1" style="103" customWidth="1"/>
    <col min="1575" max="1575" width="0.5703125" style="103" customWidth="1"/>
    <col min="1576" max="1576" width="1.5703125" style="103" customWidth="1"/>
    <col min="1577" max="1577" width="0.140625" style="103" customWidth="1"/>
    <col min="1578" max="1578" width="0.28515625" style="103" customWidth="1"/>
    <col min="1579" max="1579" width="1.28515625" style="103" customWidth="1"/>
    <col min="1580" max="1580" width="0.140625" style="103" customWidth="1"/>
    <col min="1581" max="1582" width="0.28515625" style="103" customWidth="1"/>
    <col min="1583" max="1583" width="1.7109375" style="103" customWidth="1"/>
    <col min="1584" max="1584" width="0.140625" style="103" customWidth="1"/>
    <col min="1585" max="1585" width="1.140625" style="103" customWidth="1"/>
    <col min="1586" max="1586" width="0.42578125" style="103" customWidth="1"/>
    <col min="1587" max="1587" width="0.5703125" style="103" customWidth="1"/>
    <col min="1588" max="1588" width="0.42578125" style="103" customWidth="1"/>
    <col min="1589" max="1589" width="2.42578125" style="103" customWidth="1"/>
    <col min="1590" max="1590" width="0.42578125" style="103" customWidth="1"/>
    <col min="1591" max="1591" width="0.140625" style="103" customWidth="1"/>
    <col min="1592" max="1592" width="0.5703125" style="103" customWidth="1"/>
    <col min="1593" max="1593" width="0.28515625" style="103" customWidth="1"/>
    <col min="1594" max="1596" width="0.140625" style="103" customWidth="1"/>
    <col min="1597" max="1597" width="0.28515625" style="103" customWidth="1"/>
    <col min="1598" max="1598" width="0.5703125" style="103" customWidth="1"/>
    <col min="1599" max="1599" width="1.28515625" style="103" customWidth="1"/>
    <col min="1600" max="1600" width="0.42578125" style="103" customWidth="1"/>
    <col min="1601" max="1601" width="0.140625" style="103" customWidth="1"/>
    <col min="1602" max="1602" width="1" style="103" customWidth="1"/>
    <col min="1603" max="1603" width="2" style="103" customWidth="1"/>
    <col min="1604" max="1604" width="0.42578125" style="103" customWidth="1"/>
    <col min="1605" max="1605" width="1.7109375" style="103" customWidth="1"/>
    <col min="1606" max="1606" width="1" style="103" customWidth="1"/>
    <col min="1607" max="1607" width="0.5703125" style="103" customWidth="1"/>
    <col min="1608" max="1608" width="0.85546875" style="103" customWidth="1"/>
    <col min="1609" max="1609" width="0.7109375" style="103" customWidth="1"/>
    <col min="1610" max="1610" width="0.28515625" style="103" customWidth="1"/>
    <col min="1611" max="1611" width="2.7109375" style="103" customWidth="1"/>
    <col min="1612" max="1614" width="0.140625" style="103" customWidth="1"/>
    <col min="1615" max="1615" width="0.42578125" style="103" customWidth="1"/>
    <col min="1616" max="1616" width="0.5703125" style="103" customWidth="1"/>
    <col min="1617" max="1618" width="0.7109375" style="103" customWidth="1"/>
    <col min="1619" max="1619" width="3" style="103" customWidth="1"/>
    <col min="1620" max="1620" width="0.42578125" style="103" customWidth="1"/>
    <col min="1621" max="1621" width="0.140625" style="103" customWidth="1"/>
    <col min="1622" max="1622" width="1" style="103" customWidth="1"/>
    <col min="1623" max="1623" width="0.140625" style="103" customWidth="1"/>
    <col min="1624" max="1624" width="5.28515625" style="103" customWidth="1"/>
    <col min="1625" max="1625" width="1.85546875" style="103" customWidth="1"/>
    <col min="1626" max="1626" width="0.28515625" style="103" customWidth="1"/>
    <col min="1627" max="1627" width="0.42578125" style="103" customWidth="1"/>
    <col min="1628" max="1630" width="0.140625" style="103" customWidth="1"/>
    <col min="1631" max="1631" width="4" style="103" customWidth="1"/>
    <col min="1632" max="1632" width="0.140625" style="103" customWidth="1"/>
    <col min="1633" max="1633" width="0.7109375" style="103" customWidth="1"/>
    <col min="1634" max="1635" width="0.140625" style="103" customWidth="1"/>
    <col min="1636" max="1636" width="2.7109375" style="103" customWidth="1"/>
    <col min="1637" max="1637" width="9.7109375" style="103" customWidth="1"/>
    <col min="1638" max="1638" width="0.28515625" style="103" customWidth="1"/>
    <col min="1639" max="1639" width="10" style="103" customWidth="1"/>
    <col min="1640" max="1640" width="11.140625" style="103" customWidth="1"/>
    <col min="1641" max="1792" width="9.140625" style="103"/>
    <col min="1793" max="1793" width="4.85546875" style="103" customWidth="1"/>
    <col min="1794" max="1794" width="0.28515625" style="103" customWidth="1"/>
    <col min="1795" max="1795" width="0.140625" style="103" customWidth="1"/>
    <col min="1796" max="1796" width="0.42578125" style="103" customWidth="1"/>
    <col min="1797" max="1798" width="0.28515625" style="103" customWidth="1"/>
    <col min="1799" max="1799" width="0.140625" style="103" customWidth="1"/>
    <col min="1800" max="1800" width="14.140625" style="103" customWidth="1"/>
    <col min="1801" max="1801" width="0.28515625" style="103" customWidth="1"/>
    <col min="1802" max="1802" width="0.42578125" style="103" customWidth="1"/>
    <col min="1803" max="1803" width="5" style="103" customWidth="1"/>
    <col min="1804" max="1804" width="1.85546875" style="103" customWidth="1"/>
    <col min="1805" max="1805" width="2" style="103" customWidth="1"/>
    <col min="1806" max="1806" width="1.7109375" style="103" customWidth="1"/>
    <col min="1807" max="1807" width="0.42578125" style="103" customWidth="1"/>
    <col min="1808" max="1808" width="0.140625" style="103" customWidth="1"/>
    <col min="1809" max="1809" width="0.42578125" style="103" customWidth="1"/>
    <col min="1810" max="1810" width="0.28515625" style="103" customWidth="1"/>
    <col min="1811" max="1811" width="1.140625" style="103" customWidth="1"/>
    <col min="1812" max="1812" width="0.140625" style="103" customWidth="1"/>
    <col min="1813" max="1813" width="0.5703125" style="103" customWidth="1"/>
    <col min="1814" max="1814" width="2" style="103" customWidth="1"/>
    <col min="1815" max="1815" width="1.140625" style="103" customWidth="1"/>
    <col min="1816" max="1816" width="1.85546875" style="103" customWidth="1"/>
    <col min="1817" max="1817" width="0.28515625" style="103" customWidth="1"/>
    <col min="1818" max="1818" width="0.140625" style="103" customWidth="1"/>
    <col min="1819" max="1819" width="1.7109375" style="103" customWidth="1"/>
    <col min="1820" max="1820" width="0.7109375" style="103" customWidth="1"/>
    <col min="1821" max="1821" width="0.42578125" style="103" customWidth="1"/>
    <col min="1822" max="1822" width="1.140625" style="103" customWidth="1"/>
    <col min="1823" max="1823" width="0.85546875" style="103" customWidth="1"/>
    <col min="1824" max="1824" width="1.28515625" style="103" customWidth="1"/>
    <col min="1825" max="1825" width="1.140625" style="103" customWidth="1"/>
    <col min="1826" max="1826" width="0.140625" style="103" customWidth="1"/>
    <col min="1827" max="1827" width="1.85546875" style="103" customWidth="1"/>
    <col min="1828" max="1829" width="0.28515625" style="103" customWidth="1"/>
    <col min="1830" max="1830" width="1" style="103" customWidth="1"/>
    <col min="1831" max="1831" width="0.5703125" style="103" customWidth="1"/>
    <col min="1832" max="1832" width="1.5703125" style="103" customWidth="1"/>
    <col min="1833" max="1833" width="0.140625" style="103" customWidth="1"/>
    <col min="1834" max="1834" width="0.28515625" style="103" customWidth="1"/>
    <col min="1835" max="1835" width="1.28515625" style="103" customWidth="1"/>
    <col min="1836" max="1836" width="0.140625" style="103" customWidth="1"/>
    <col min="1837" max="1838" width="0.28515625" style="103" customWidth="1"/>
    <col min="1839" max="1839" width="1.7109375" style="103" customWidth="1"/>
    <col min="1840" max="1840" width="0.140625" style="103" customWidth="1"/>
    <col min="1841" max="1841" width="1.140625" style="103" customWidth="1"/>
    <col min="1842" max="1842" width="0.42578125" style="103" customWidth="1"/>
    <col min="1843" max="1843" width="0.5703125" style="103" customWidth="1"/>
    <col min="1844" max="1844" width="0.42578125" style="103" customWidth="1"/>
    <col min="1845" max="1845" width="2.42578125" style="103" customWidth="1"/>
    <col min="1846" max="1846" width="0.42578125" style="103" customWidth="1"/>
    <col min="1847" max="1847" width="0.140625" style="103" customWidth="1"/>
    <col min="1848" max="1848" width="0.5703125" style="103" customWidth="1"/>
    <col min="1849" max="1849" width="0.28515625" style="103" customWidth="1"/>
    <col min="1850" max="1852" width="0.140625" style="103" customWidth="1"/>
    <col min="1853" max="1853" width="0.28515625" style="103" customWidth="1"/>
    <col min="1854" max="1854" width="0.5703125" style="103" customWidth="1"/>
    <col min="1855" max="1855" width="1.28515625" style="103" customWidth="1"/>
    <col min="1856" max="1856" width="0.42578125" style="103" customWidth="1"/>
    <col min="1857" max="1857" width="0.140625" style="103" customWidth="1"/>
    <col min="1858" max="1858" width="1" style="103" customWidth="1"/>
    <col min="1859" max="1859" width="2" style="103" customWidth="1"/>
    <col min="1860" max="1860" width="0.42578125" style="103" customWidth="1"/>
    <col min="1861" max="1861" width="1.7109375" style="103" customWidth="1"/>
    <col min="1862" max="1862" width="1" style="103" customWidth="1"/>
    <col min="1863" max="1863" width="0.5703125" style="103" customWidth="1"/>
    <col min="1864" max="1864" width="0.85546875" style="103" customWidth="1"/>
    <col min="1865" max="1865" width="0.7109375" style="103" customWidth="1"/>
    <col min="1866" max="1866" width="0.28515625" style="103" customWidth="1"/>
    <col min="1867" max="1867" width="2.7109375" style="103" customWidth="1"/>
    <col min="1868" max="1870" width="0.140625" style="103" customWidth="1"/>
    <col min="1871" max="1871" width="0.42578125" style="103" customWidth="1"/>
    <col min="1872" max="1872" width="0.5703125" style="103" customWidth="1"/>
    <col min="1873" max="1874" width="0.7109375" style="103" customWidth="1"/>
    <col min="1875" max="1875" width="3" style="103" customWidth="1"/>
    <col min="1876" max="1876" width="0.42578125" style="103" customWidth="1"/>
    <col min="1877" max="1877" width="0.140625" style="103" customWidth="1"/>
    <col min="1878" max="1878" width="1" style="103" customWidth="1"/>
    <col min="1879" max="1879" width="0.140625" style="103" customWidth="1"/>
    <col min="1880" max="1880" width="5.28515625" style="103" customWidth="1"/>
    <col min="1881" max="1881" width="1.85546875" style="103" customWidth="1"/>
    <col min="1882" max="1882" width="0.28515625" style="103" customWidth="1"/>
    <col min="1883" max="1883" width="0.42578125" style="103" customWidth="1"/>
    <col min="1884" max="1886" width="0.140625" style="103" customWidth="1"/>
    <col min="1887" max="1887" width="4" style="103" customWidth="1"/>
    <col min="1888" max="1888" width="0.140625" style="103" customWidth="1"/>
    <col min="1889" max="1889" width="0.7109375" style="103" customWidth="1"/>
    <col min="1890" max="1891" width="0.140625" style="103" customWidth="1"/>
    <col min="1892" max="1892" width="2.7109375" style="103" customWidth="1"/>
    <col min="1893" max="1893" width="9.7109375" style="103" customWidth="1"/>
    <col min="1894" max="1894" width="0.28515625" style="103" customWidth="1"/>
    <col min="1895" max="1895" width="10" style="103" customWidth="1"/>
    <col min="1896" max="1896" width="11.140625" style="103" customWidth="1"/>
    <col min="1897" max="2048" width="9.140625" style="103"/>
    <col min="2049" max="2049" width="4.85546875" style="103" customWidth="1"/>
    <col min="2050" max="2050" width="0.28515625" style="103" customWidth="1"/>
    <col min="2051" max="2051" width="0.140625" style="103" customWidth="1"/>
    <col min="2052" max="2052" width="0.42578125" style="103" customWidth="1"/>
    <col min="2053" max="2054" width="0.28515625" style="103" customWidth="1"/>
    <col min="2055" max="2055" width="0.140625" style="103" customWidth="1"/>
    <col min="2056" max="2056" width="14.140625" style="103" customWidth="1"/>
    <col min="2057" max="2057" width="0.28515625" style="103" customWidth="1"/>
    <col min="2058" max="2058" width="0.42578125" style="103" customWidth="1"/>
    <col min="2059" max="2059" width="5" style="103" customWidth="1"/>
    <col min="2060" max="2060" width="1.85546875" style="103" customWidth="1"/>
    <col min="2061" max="2061" width="2" style="103" customWidth="1"/>
    <col min="2062" max="2062" width="1.7109375" style="103" customWidth="1"/>
    <col min="2063" max="2063" width="0.42578125" style="103" customWidth="1"/>
    <col min="2064" max="2064" width="0.140625" style="103" customWidth="1"/>
    <col min="2065" max="2065" width="0.42578125" style="103" customWidth="1"/>
    <col min="2066" max="2066" width="0.28515625" style="103" customWidth="1"/>
    <col min="2067" max="2067" width="1.140625" style="103" customWidth="1"/>
    <col min="2068" max="2068" width="0.140625" style="103" customWidth="1"/>
    <col min="2069" max="2069" width="0.5703125" style="103" customWidth="1"/>
    <col min="2070" max="2070" width="2" style="103" customWidth="1"/>
    <col min="2071" max="2071" width="1.140625" style="103" customWidth="1"/>
    <col min="2072" max="2072" width="1.85546875" style="103" customWidth="1"/>
    <col min="2073" max="2073" width="0.28515625" style="103" customWidth="1"/>
    <col min="2074" max="2074" width="0.140625" style="103" customWidth="1"/>
    <col min="2075" max="2075" width="1.7109375" style="103" customWidth="1"/>
    <col min="2076" max="2076" width="0.7109375" style="103" customWidth="1"/>
    <col min="2077" max="2077" width="0.42578125" style="103" customWidth="1"/>
    <col min="2078" max="2078" width="1.140625" style="103" customWidth="1"/>
    <col min="2079" max="2079" width="0.85546875" style="103" customWidth="1"/>
    <col min="2080" max="2080" width="1.28515625" style="103" customWidth="1"/>
    <col min="2081" max="2081" width="1.140625" style="103" customWidth="1"/>
    <col min="2082" max="2082" width="0.140625" style="103" customWidth="1"/>
    <col min="2083" max="2083" width="1.85546875" style="103" customWidth="1"/>
    <col min="2084" max="2085" width="0.28515625" style="103" customWidth="1"/>
    <col min="2086" max="2086" width="1" style="103" customWidth="1"/>
    <col min="2087" max="2087" width="0.5703125" style="103" customWidth="1"/>
    <col min="2088" max="2088" width="1.5703125" style="103" customWidth="1"/>
    <col min="2089" max="2089" width="0.140625" style="103" customWidth="1"/>
    <col min="2090" max="2090" width="0.28515625" style="103" customWidth="1"/>
    <col min="2091" max="2091" width="1.28515625" style="103" customWidth="1"/>
    <col min="2092" max="2092" width="0.140625" style="103" customWidth="1"/>
    <col min="2093" max="2094" width="0.28515625" style="103" customWidth="1"/>
    <col min="2095" max="2095" width="1.7109375" style="103" customWidth="1"/>
    <col min="2096" max="2096" width="0.140625" style="103" customWidth="1"/>
    <col min="2097" max="2097" width="1.140625" style="103" customWidth="1"/>
    <col min="2098" max="2098" width="0.42578125" style="103" customWidth="1"/>
    <col min="2099" max="2099" width="0.5703125" style="103" customWidth="1"/>
    <col min="2100" max="2100" width="0.42578125" style="103" customWidth="1"/>
    <col min="2101" max="2101" width="2.42578125" style="103" customWidth="1"/>
    <col min="2102" max="2102" width="0.42578125" style="103" customWidth="1"/>
    <col min="2103" max="2103" width="0.140625" style="103" customWidth="1"/>
    <col min="2104" max="2104" width="0.5703125" style="103" customWidth="1"/>
    <col min="2105" max="2105" width="0.28515625" style="103" customWidth="1"/>
    <col min="2106" max="2108" width="0.140625" style="103" customWidth="1"/>
    <col min="2109" max="2109" width="0.28515625" style="103" customWidth="1"/>
    <col min="2110" max="2110" width="0.5703125" style="103" customWidth="1"/>
    <col min="2111" max="2111" width="1.28515625" style="103" customWidth="1"/>
    <col min="2112" max="2112" width="0.42578125" style="103" customWidth="1"/>
    <col min="2113" max="2113" width="0.140625" style="103" customWidth="1"/>
    <col min="2114" max="2114" width="1" style="103" customWidth="1"/>
    <col min="2115" max="2115" width="2" style="103" customWidth="1"/>
    <col min="2116" max="2116" width="0.42578125" style="103" customWidth="1"/>
    <col min="2117" max="2117" width="1.7109375" style="103" customWidth="1"/>
    <col min="2118" max="2118" width="1" style="103" customWidth="1"/>
    <col min="2119" max="2119" width="0.5703125" style="103" customWidth="1"/>
    <col min="2120" max="2120" width="0.85546875" style="103" customWidth="1"/>
    <col min="2121" max="2121" width="0.7109375" style="103" customWidth="1"/>
    <col min="2122" max="2122" width="0.28515625" style="103" customWidth="1"/>
    <col min="2123" max="2123" width="2.7109375" style="103" customWidth="1"/>
    <col min="2124" max="2126" width="0.140625" style="103" customWidth="1"/>
    <col min="2127" max="2127" width="0.42578125" style="103" customWidth="1"/>
    <col min="2128" max="2128" width="0.5703125" style="103" customWidth="1"/>
    <col min="2129" max="2130" width="0.7109375" style="103" customWidth="1"/>
    <col min="2131" max="2131" width="3" style="103" customWidth="1"/>
    <col min="2132" max="2132" width="0.42578125" style="103" customWidth="1"/>
    <col min="2133" max="2133" width="0.140625" style="103" customWidth="1"/>
    <col min="2134" max="2134" width="1" style="103" customWidth="1"/>
    <col min="2135" max="2135" width="0.140625" style="103" customWidth="1"/>
    <col min="2136" max="2136" width="5.28515625" style="103" customWidth="1"/>
    <col min="2137" max="2137" width="1.85546875" style="103" customWidth="1"/>
    <col min="2138" max="2138" width="0.28515625" style="103" customWidth="1"/>
    <col min="2139" max="2139" width="0.42578125" style="103" customWidth="1"/>
    <col min="2140" max="2142" width="0.140625" style="103" customWidth="1"/>
    <col min="2143" max="2143" width="4" style="103" customWidth="1"/>
    <col min="2144" max="2144" width="0.140625" style="103" customWidth="1"/>
    <col min="2145" max="2145" width="0.7109375" style="103" customWidth="1"/>
    <col min="2146" max="2147" width="0.140625" style="103" customWidth="1"/>
    <col min="2148" max="2148" width="2.7109375" style="103" customWidth="1"/>
    <col min="2149" max="2149" width="9.7109375" style="103" customWidth="1"/>
    <col min="2150" max="2150" width="0.28515625" style="103" customWidth="1"/>
    <col min="2151" max="2151" width="10" style="103" customWidth="1"/>
    <col min="2152" max="2152" width="11.140625" style="103" customWidth="1"/>
    <col min="2153" max="2304" width="9.140625" style="103"/>
    <col min="2305" max="2305" width="4.85546875" style="103" customWidth="1"/>
    <col min="2306" max="2306" width="0.28515625" style="103" customWidth="1"/>
    <col min="2307" max="2307" width="0.140625" style="103" customWidth="1"/>
    <col min="2308" max="2308" width="0.42578125" style="103" customWidth="1"/>
    <col min="2309" max="2310" width="0.28515625" style="103" customWidth="1"/>
    <col min="2311" max="2311" width="0.140625" style="103" customWidth="1"/>
    <col min="2312" max="2312" width="14.140625" style="103" customWidth="1"/>
    <col min="2313" max="2313" width="0.28515625" style="103" customWidth="1"/>
    <col min="2314" max="2314" width="0.42578125" style="103" customWidth="1"/>
    <col min="2315" max="2315" width="5" style="103" customWidth="1"/>
    <col min="2316" max="2316" width="1.85546875" style="103" customWidth="1"/>
    <col min="2317" max="2317" width="2" style="103" customWidth="1"/>
    <col min="2318" max="2318" width="1.7109375" style="103" customWidth="1"/>
    <col min="2319" max="2319" width="0.42578125" style="103" customWidth="1"/>
    <col min="2320" max="2320" width="0.140625" style="103" customWidth="1"/>
    <col min="2321" max="2321" width="0.42578125" style="103" customWidth="1"/>
    <col min="2322" max="2322" width="0.28515625" style="103" customWidth="1"/>
    <col min="2323" max="2323" width="1.140625" style="103" customWidth="1"/>
    <col min="2324" max="2324" width="0.140625" style="103" customWidth="1"/>
    <col min="2325" max="2325" width="0.5703125" style="103" customWidth="1"/>
    <col min="2326" max="2326" width="2" style="103" customWidth="1"/>
    <col min="2327" max="2327" width="1.140625" style="103" customWidth="1"/>
    <col min="2328" max="2328" width="1.85546875" style="103" customWidth="1"/>
    <col min="2329" max="2329" width="0.28515625" style="103" customWidth="1"/>
    <col min="2330" max="2330" width="0.140625" style="103" customWidth="1"/>
    <col min="2331" max="2331" width="1.7109375" style="103" customWidth="1"/>
    <col min="2332" max="2332" width="0.7109375" style="103" customWidth="1"/>
    <col min="2333" max="2333" width="0.42578125" style="103" customWidth="1"/>
    <col min="2334" max="2334" width="1.140625" style="103" customWidth="1"/>
    <col min="2335" max="2335" width="0.85546875" style="103" customWidth="1"/>
    <col min="2336" max="2336" width="1.28515625" style="103" customWidth="1"/>
    <col min="2337" max="2337" width="1.140625" style="103" customWidth="1"/>
    <col min="2338" max="2338" width="0.140625" style="103" customWidth="1"/>
    <col min="2339" max="2339" width="1.85546875" style="103" customWidth="1"/>
    <col min="2340" max="2341" width="0.28515625" style="103" customWidth="1"/>
    <col min="2342" max="2342" width="1" style="103" customWidth="1"/>
    <col min="2343" max="2343" width="0.5703125" style="103" customWidth="1"/>
    <col min="2344" max="2344" width="1.5703125" style="103" customWidth="1"/>
    <col min="2345" max="2345" width="0.140625" style="103" customWidth="1"/>
    <col min="2346" max="2346" width="0.28515625" style="103" customWidth="1"/>
    <col min="2347" max="2347" width="1.28515625" style="103" customWidth="1"/>
    <col min="2348" max="2348" width="0.140625" style="103" customWidth="1"/>
    <col min="2349" max="2350" width="0.28515625" style="103" customWidth="1"/>
    <col min="2351" max="2351" width="1.7109375" style="103" customWidth="1"/>
    <col min="2352" max="2352" width="0.140625" style="103" customWidth="1"/>
    <col min="2353" max="2353" width="1.140625" style="103" customWidth="1"/>
    <col min="2354" max="2354" width="0.42578125" style="103" customWidth="1"/>
    <col min="2355" max="2355" width="0.5703125" style="103" customWidth="1"/>
    <col min="2356" max="2356" width="0.42578125" style="103" customWidth="1"/>
    <col min="2357" max="2357" width="2.42578125" style="103" customWidth="1"/>
    <col min="2358" max="2358" width="0.42578125" style="103" customWidth="1"/>
    <col min="2359" max="2359" width="0.140625" style="103" customWidth="1"/>
    <col min="2360" max="2360" width="0.5703125" style="103" customWidth="1"/>
    <col min="2361" max="2361" width="0.28515625" style="103" customWidth="1"/>
    <col min="2362" max="2364" width="0.140625" style="103" customWidth="1"/>
    <col min="2365" max="2365" width="0.28515625" style="103" customWidth="1"/>
    <col min="2366" max="2366" width="0.5703125" style="103" customWidth="1"/>
    <col min="2367" max="2367" width="1.28515625" style="103" customWidth="1"/>
    <col min="2368" max="2368" width="0.42578125" style="103" customWidth="1"/>
    <col min="2369" max="2369" width="0.140625" style="103" customWidth="1"/>
    <col min="2370" max="2370" width="1" style="103" customWidth="1"/>
    <col min="2371" max="2371" width="2" style="103" customWidth="1"/>
    <col min="2372" max="2372" width="0.42578125" style="103" customWidth="1"/>
    <col min="2373" max="2373" width="1.7109375" style="103" customWidth="1"/>
    <col min="2374" max="2374" width="1" style="103" customWidth="1"/>
    <col min="2375" max="2375" width="0.5703125" style="103" customWidth="1"/>
    <col min="2376" max="2376" width="0.85546875" style="103" customWidth="1"/>
    <col min="2377" max="2377" width="0.7109375" style="103" customWidth="1"/>
    <col min="2378" max="2378" width="0.28515625" style="103" customWidth="1"/>
    <col min="2379" max="2379" width="2.7109375" style="103" customWidth="1"/>
    <col min="2380" max="2382" width="0.140625" style="103" customWidth="1"/>
    <col min="2383" max="2383" width="0.42578125" style="103" customWidth="1"/>
    <col min="2384" max="2384" width="0.5703125" style="103" customWidth="1"/>
    <col min="2385" max="2386" width="0.7109375" style="103" customWidth="1"/>
    <col min="2387" max="2387" width="3" style="103" customWidth="1"/>
    <col min="2388" max="2388" width="0.42578125" style="103" customWidth="1"/>
    <col min="2389" max="2389" width="0.140625" style="103" customWidth="1"/>
    <col min="2390" max="2390" width="1" style="103" customWidth="1"/>
    <col min="2391" max="2391" width="0.140625" style="103" customWidth="1"/>
    <col min="2392" max="2392" width="5.28515625" style="103" customWidth="1"/>
    <col min="2393" max="2393" width="1.85546875" style="103" customWidth="1"/>
    <col min="2394" max="2394" width="0.28515625" style="103" customWidth="1"/>
    <col min="2395" max="2395" width="0.42578125" style="103" customWidth="1"/>
    <col min="2396" max="2398" width="0.140625" style="103" customWidth="1"/>
    <col min="2399" max="2399" width="4" style="103" customWidth="1"/>
    <col min="2400" max="2400" width="0.140625" style="103" customWidth="1"/>
    <col min="2401" max="2401" width="0.7109375" style="103" customWidth="1"/>
    <col min="2402" max="2403" width="0.140625" style="103" customWidth="1"/>
    <col min="2404" max="2404" width="2.7109375" style="103" customWidth="1"/>
    <col min="2405" max="2405" width="9.7109375" style="103" customWidth="1"/>
    <col min="2406" max="2406" width="0.28515625" style="103" customWidth="1"/>
    <col min="2407" max="2407" width="10" style="103" customWidth="1"/>
    <col min="2408" max="2408" width="11.140625" style="103" customWidth="1"/>
    <col min="2409" max="2560" width="9.140625" style="103"/>
    <col min="2561" max="2561" width="4.85546875" style="103" customWidth="1"/>
    <col min="2562" max="2562" width="0.28515625" style="103" customWidth="1"/>
    <col min="2563" max="2563" width="0.140625" style="103" customWidth="1"/>
    <col min="2564" max="2564" width="0.42578125" style="103" customWidth="1"/>
    <col min="2565" max="2566" width="0.28515625" style="103" customWidth="1"/>
    <col min="2567" max="2567" width="0.140625" style="103" customWidth="1"/>
    <col min="2568" max="2568" width="14.140625" style="103" customWidth="1"/>
    <col min="2569" max="2569" width="0.28515625" style="103" customWidth="1"/>
    <col min="2570" max="2570" width="0.42578125" style="103" customWidth="1"/>
    <col min="2571" max="2571" width="5" style="103" customWidth="1"/>
    <col min="2572" max="2572" width="1.85546875" style="103" customWidth="1"/>
    <col min="2573" max="2573" width="2" style="103" customWidth="1"/>
    <col min="2574" max="2574" width="1.7109375" style="103" customWidth="1"/>
    <col min="2575" max="2575" width="0.42578125" style="103" customWidth="1"/>
    <col min="2576" max="2576" width="0.140625" style="103" customWidth="1"/>
    <col min="2577" max="2577" width="0.42578125" style="103" customWidth="1"/>
    <col min="2578" max="2578" width="0.28515625" style="103" customWidth="1"/>
    <col min="2579" max="2579" width="1.140625" style="103" customWidth="1"/>
    <col min="2580" max="2580" width="0.140625" style="103" customWidth="1"/>
    <col min="2581" max="2581" width="0.5703125" style="103" customWidth="1"/>
    <col min="2582" max="2582" width="2" style="103" customWidth="1"/>
    <col min="2583" max="2583" width="1.140625" style="103" customWidth="1"/>
    <col min="2584" max="2584" width="1.85546875" style="103" customWidth="1"/>
    <col min="2585" max="2585" width="0.28515625" style="103" customWidth="1"/>
    <col min="2586" max="2586" width="0.140625" style="103" customWidth="1"/>
    <col min="2587" max="2587" width="1.7109375" style="103" customWidth="1"/>
    <col min="2588" max="2588" width="0.7109375" style="103" customWidth="1"/>
    <col min="2589" max="2589" width="0.42578125" style="103" customWidth="1"/>
    <col min="2590" max="2590" width="1.140625" style="103" customWidth="1"/>
    <col min="2591" max="2591" width="0.85546875" style="103" customWidth="1"/>
    <col min="2592" max="2592" width="1.28515625" style="103" customWidth="1"/>
    <col min="2593" max="2593" width="1.140625" style="103" customWidth="1"/>
    <col min="2594" max="2594" width="0.140625" style="103" customWidth="1"/>
    <col min="2595" max="2595" width="1.85546875" style="103" customWidth="1"/>
    <col min="2596" max="2597" width="0.28515625" style="103" customWidth="1"/>
    <col min="2598" max="2598" width="1" style="103" customWidth="1"/>
    <col min="2599" max="2599" width="0.5703125" style="103" customWidth="1"/>
    <col min="2600" max="2600" width="1.5703125" style="103" customWidth="1"/>
    <col min="2601" max="2601" width="0.140625" style="103" customWidth="1"/>
    <col min="2602" max="2602" width="0.28515625" style="103" customWidth="1"/>
    <col min="2603" max="2603" width="1.28515625" style="103" customWidth="1"/>
    <col min="2604" max="2604" width="0.140625" style="103" customWidth="1"/>
    <col min="2605" max="2606" width="0.28515625" style="103" customWidth="1"/>
    <col min="2607" max="2607" width="1.7109375" style="103" customWidth="1"/>
    <col min="2608" max="2608" width="0.140625" style="103" customWidth="1"/>
    <col min="2609" max="2609" width="1.140625" style="103" customWidth="1"/>
    <col min="2610" max="2610" width="0.42578125" style="103" customWidth="1"/>
    <col min="2611" max="2611" width="0.5703125" style="103" customWidth="1"/>
    <col min="2612" max="2612" width="0.42578125" style="103" customWidth="1"/>
    <col min="2613" max="2613" width="2.42578125" style="103" customWidth="1"/>
    <col min="2614" max="2614" width="0.42578125" style="103" customWidth="1"/>
    <col min="2615" max="2615" width="0.140625" style="103" customWidth="1"/>
    <col min="2616" max="2616" width="0.5703125" style="103" customWidth="1"/>
    <col min="2617" max="2617" width="0.28515625" style="103" customWidth="1"/>
    <col min="2618" max="2620" width="0.140625" style="103" customWidth="1"/>
    <col min="2621" max="2621" width="0.28515625" style="103" customWidth="1"/>
    <col min="2622" max="2622" width="0.5703125" style="103" customWidth="1"/>
    <col min="2623" max="2623" width="1.28515625" style="103" customWidth="1"/>
    <col min="2624" max="2624" width="0.42578125" style="103" customWidth="1"/>
    <col min="2625" max="2625" width="0.140625" style="103" customWidth="1"/>
    <col min="2626" max="2626" width="1" style="103" customWidth="1"/>
    <col min="2627" max="2627" width="2" style="103" customWidth="1"/>
    <col min="2628" max="2628" width="0.42578125" style="103" customWidth="1"/>
    <col min="2629" max="2629" width="1.7109375" style="103" customWidth="1"/>
    <col min="2630" max="2630" width="1" style="103" customWidth="1"/>
    <col min="2631" max="2631" width="0.5703125" style="103" customWidth="1"/>
    <col min="2632" max="2632" width="0.85546875" style="103" customWidth="1"/>
    <col min="2633" max="2633" width="0.7109375" style="103" customWidth="1"/>
    <col min="2634" max="2634" width="0.28515625" style="103" customWidth="1"/>
    <col min="2635" max="2635" width="2.7109375" style="103" customWidth="1"/>
    <col min="2636" max="2638" width="0.140625" style="103" customWidth="1"/>
    <col min="2639" max="2639" width="0.42578125" style="103" customWidth="1"/>
    <col min="2640" max="2640" width="0.5703125" style="103" customWidth="1"/>
    <col min="2641" max="2642" width="0.7109375" style="103" customWidth="1"/>
    <col min="2643" max="2643" width="3" style="103" customWidth="1"/>
    <col min="2644" max="2644" width="0.42578125" style="103" customWidth="1"/>
    <col min="2645" max="2645" width="0.140625" style="103" customWidth="1"/>
    <col min="2646" max="2646" width="1" style="103" customWidth="1"/>
    <col min="2647" max="2647" width="0.140625" style="103" customWidth="1"/>
    <col min="2648" max="2648" width="5.28515625" style="103" customWidth="1"/>
    <col min="2649" max="2649" width="1.85546875" style="103" customWidth="1"/>
    <col min="2650" max="2650" width="0.28515625" style="103" customWidth="1"/>
    <col min="2651" max="2651" width="0.42578125" style="103" customWidth="1"/>
    <col min="2652" max="2654" width="0.140625" style="103" customWidth="1"/>
    <col min="2655" max="2655" width="4" style="103" customWidth="1"/>
    <col min="2656" max="2656" width="0.140625" style="103" customWidth="1"/>
    <col min="2657" max="2657" width="0.7109375" style="103" customWidth="1"/>
    <col min="2658" max="2659" width="0.140625" style="103" customWidth="1"/>
    <col min="2660" max="2660" width="2.7109375" style="103" customWidth="1"/>
    <col min="2661" max="2661" width="9.7109375" style="103" customWidth="1"/>
    <col min="2662" max="2662" width="0.28515625" style="103" customWidth="1"/>
    <col min="2663" max="2663" width="10" style="103" customWidth="1"/>
    <col min="2664" max="2664" width="11.140625" style="103" customWidth="1"/>
    <col min="2665" max="2816" width="9.140625" style="103"/>
    <col min="2817" max="2817" width="4.85546875" style="103" customWidth="1"/>
    <col min="2818" max="2818" width="0.28515625" style="103" customWidth="1"/>
    <col min="2819" max="2819" width="0.140625" style="103" customWidth="1"/>
    <col min="2820" max="2820" width="0.42578125" style="103" customWidth="1"/>
    <col min="2821" max="2822" width="0.28515625" style="103" customWidth="1"/>
    <col min="2823" max="2823" width="0.140625" style="103" customWidth="1"/>
    <col min="2824" max="2824" width="14.140625" style="103" customWidth="1"/>
    <col min="2825" max="2825" width="0.28515625" style="103" customWidth="1"/>
    <col min="2826" max="2826" width="0.42578125" style="103" customWidth="1"/>
    <col min="2827" max="2827" width="5" style="103" customWidth="1"/>
    <col min="2828" max="2828" width="1.85546875" style="103" customWidth="1"/>
    <col min="2829" max="2829" width="2" style="103" customWidth="1"/>
    <col min="2830" max="2830" width="1.7109375" style="103" customWidth="1"/>
    <col min="2831" max="2831" width="0.42578125" style="103" customWidth="1"/>
    <col min="2832" max="2832" width="0.140625" style="103" customWidth="1"/>
    <col min="2833" max="2833" width="0.42578125" style="103" customWidth="1"/>
    <col min="2834" max="2834" width="0.28515625" style="103" customWidth="1"/>
    <col min="2835" max="2835" width="1.140625" style="103" customWidth="1"/>
    <col min="2836" max="2836" width="0.140625" style="103" customWidth="1"/>
    <col min="2837" max="2837" width="0.5703125" style="103" customWidth="1"/>
    <col min="2838" max="2838" width="2" style="103" customWidth="1"/>
    <col min="2839" max="2839" width="1.140625" style="103" customWidth="1"/>
    <col min="2840" max="2840" width="1.85546875" style="103" customWidth="1"/>
    <col min="2841" max="2841" width="0.28515625" style="103" customWidth="1"/>
    <col min="2842" max="2842" width="0.140625" style="103" customWidth="1"/>
    <col min="2843" max="2843" width="1.7109375" style="103" customWidth="1"/>
    <col min="2844" max="2844" width="0.7109375" style="103" customWidth="1"/>
    <col min="2845" max="2845" width="0.42578125" style="103" customWidth="1"/>
    <col min="2846" max="2846" width="1.140625" style="103" customWidth="1"/>
    <col min="2847" max="2847" width="0.85546875" style="103" customWidth="1"/>
    <col min="2848" max="2848" width="1.28515625" style="103" customWidth="1"/>
    <col min="2849" max="2849" width="1.140625" style="103" customWidth="1"/>
    <col min="2850" max="2850" width="0.140625" style="103" customWidth="1"/>
    <col min="2851" max="2851" width="1.85546875" style="103" customWidth="1"/>
    <col min="2852" max="2853" width="0.28515625" style="103" customWidth="1"/>
    <col min="2854" max="2854" width="1" style="103" customWidth="1"/>
    <col min="2855" max="2855" width="0.5703125" style="103" customWidth="1"/>
    <col min="2856" max="2856" width="1.5703125" style="103" customWidth="1"/>
    <col min="2857" max="2857" width="0.140625" style="103" customWidth="1"/>
    <col min="2858" max="2858" width="0.28515625" style="103" customWidth="1"/>
    <col min="2859" max="2859" width="1.28515625" style="103" customWidth="1"/>
    <col min="2860" max="2860" width="0.140625" style="103" customWidth="1"/>
    <col min="2861" max="2862" width="0.28515625" style="103" customWidth="1"/>
    <col min="2863" max="2863" width="1.7109375" style="103" customWidth="1"/>
    <col min="2864" max="2864" width="0.140625" style="103" customWidth="1"/>
    <col min="2865" max="2865" width="1.140625" style="103" customWidth="1"/>
    <col min="2866" max="2866" width="0.42578125" style="103" customWidth="1"/>
    <col min="2867" max="2867" width="0.5703125" style="103" customWidth="1"/>
    <col min="2868" max="2868" width="0.42578125" style="103" customWidth="1"/>
    <col min="2869" max="2869" width="2.42578125" style="103" customWidth="1"/>
    <col min="2870" max="2870" width="0.42578125" style="103" customWidth="1"/>
    <col min="2871" max="2871" width="0.140625" style="103" customWidth="1"/>
    <col min="2872" max="2872" width="0.5703125" style="103" customWidth="1"/>
    <col min="2873" max="2873" width="0.28515625" style="103" customWidth="1"/>
    <col min="2874" max="2876" width="0.140625" style="103" customWidth="1"/>
    <col min="2877" max="2877" width="0.28515625" style="103" customWidth="1"/>
    <col min="2878" max="2878" width="0.5703125" style="103" customWidth="1"/>
    <col min="2879" max="2879" width="1.28515625" style="103" customWidth="1"/>
    <col min="2880" max="2880" width="0.42578125" style="103" customWidth="1"/>
    <col min="2881" max="2881" width="0.140625" style="103" customWidth="1"/>
    <col min="2882" max="2882" width="1" style="103" customWidth="1"/>
    <col min="2883" max="2883" width="2" style="103" customWidth="1"/>
    <col min="2884" max="2884" width="0.42578125" style="103" customWidth="1"/>
    <col min="2885" max="2885" width="1.7109375" style="103" customWidth="1"/>
    <col min="2886" max="2886" width="1" style="103" customWidth="1"/>
    <col min="2887" max="2887" width="0.5703125" style="103" customWidth="1"/>
    <col min="2888" max="2888" width="0.85546875" style="103" customWidth="1"/>
    <col min="2889" max="2889" width="0.7109375" style="103" customWidth="1"/>
    <col min="2890" max="2890" width="0.28515625" style="103" customWidth="1"/>
    <col min="2891" max="2891" width="2.7109375" style="103" customWidth="1"/>
    <col min="2892" max="2894" width="0.140625" style="103" customWidth="1"/>
    <col min="2895" max="2895" width="0.42578125" style="103" customWidth="1"/>
    <col min="2896" max="2896" width="0.5703125" style="103" customWidth="1"/>
    <col min="2897" max="2898" width="0.7109375" style="103" customWidth="1"/>
    <col min="2899" max="2899" width="3" style="103" customWidth="1"/>
    <col min="2900" max="2900" width="0.42578125" style="103" customWidth="1"/>
    <col min="2901" max="2901" width="0.140625" style="103" customWidth="1"/>
    <col min="2902" max="2902" width="1" style="103" customWidth="1"/>
    <col min="2903" max="2903" width="0.140625" style="103" customWidth="1"/>
    <col min="2904" max="2904" width="5.28515625" style="103" customWidth="1"/>
    <col min="2905" max="2905" width="1.85546875" style="103" customWidth="1"/>
    <col min="2906" max="2906" width="0.28515625" style="103" customWidth="1"/>
    <col min="2907" max="2907" width="0.42578125" style="103" customWidth="1"/>
    <col min="2908" max="2910" width="0.140625" style="103" customWidth="1"/>
    <col min="2911" max="2911" width="4" style="103" customWidth="1"/>
    <col min="2912" max="2912" width="0.140625" style="103" customWidth="1"/>
    <col min="2913" max="2913" width="0.7109375" style="103" customWidth="1"/>
    <col min="2914" max="2915" width="0.140625" style="103" customWidth="1"/>
    <col min="2916" max="2916" width="2.7109375" style="103" customWidth="1"/>
    <col min="2917" max="2917" width="9.7109375" style="103" customWidth="1"/>
    <col min="2918" max="2918" width="0.28515625" style="103" customWidth="1"/>
    <col min="2919" max="2919" width="10" style="103" customWidth="1"/>
    <col min="2920" max="2920" width="11.140625" style="103" customWidth="1"/>
    <col min="2921" max="3072" width="9.140625" style="103"/>
    <col min="3073" max="3073" width="4.85546875" style="103" customWidth="1"/>
    <col min="3074" max="3074" width="0.28515625" style="103" customWidth="1"/>
    <col min="3075" max="3075" width="0.140625" style="103" customWidth="1"/>
    <col min="3076" max="3076" width="0.42578125" style="103" customWidth="1"/>
    <col min="3077" max="3078" width="0.28515625" style="103" customWidth="1"/>
    <col min="3079" max="3079" width="0.140625" style="103" customWidth="1"/>
    <col min="3080" max="3080" width="14.140625" style="103" customWidth="1"/>
    <col min="3081" max="3081" width="0.28515625" style="103" customWidth="1"/>
    <col min="3082" max="3082" width="0.42578125" style="103" customWidth="1"/>
    <col min="3083" max="3083" width="5" style="103" customWidth="1"/>
    <col min="3084" max="3084" width="1.85546875" style="103" customWidth="1"/>
    <col min="3085" max="3085" width="2" style="103" customWidth="1"/>
    <col min="3086" max="3086" width="1.7109375" style="103" customWidth="1"/>
    <col min="3087" max="3087" width="0.42578125" style="103" customWidth="1"/>
    <col min="3088" max="3088" width="0.140625" style="103" customWidth="1"/>
    <col min="3089" max="3089" width="0.42578125" style="103" customWidth="1"/>
    <col min="3090" max="3090" width="0.28515625" style="103" customWidth="1"/>
    <col min="3091" max="3091" width="1.140625" style="103" customWidth="1"/>
    <col min="3092" max="3092" width="0.140625" style="103" customWidth="1"/>
    <col min="3093" max="3093" width="0.5703125" style="103" customWidth="1"/>
    <col min="3094" max="3094" width="2" style="103" customWidth="1"/>
    <col min="3095" max="3095" width="1.140625" style="103" customWidth="1"/>
    <col min="3096" max="3096" width="1.85546875" style="103" customWidth="1"/>
    <col min="3097" max="3097" width="0.28515625" style="103" customWidth="1"/>
    <col min="3098" max="3098" width="0.140625" style="103" customWidth="1"/>
    <col min="3099" max="3099" width="1.7109375" style="103" customWidth="1"/>
    <col min="3100" max="3100" width="0.7109375" style="103" customWidth="1"/>
    <col min="3101" max="3101" width="0.42578125" style="103" customWidth="1"/>
    <col min="3102" max="3102" width="1.140625" style="103" customWidth="1"/>
    <col min="3103" max="3103" width="0.85546875" style="103" customWidth="1"/>
    <col min="3104" max="3104" width="1.28515625" style="103" customWidth="1"/>
    <col min="3105" max="3105" width="1.140625" style="103" customWidth="1"/>
    <col min="3106" max="3106" width="0.140625" style="103" customWidth="1"/>
    <col min="3107" max="3107" width="1.85546875" style="103" customWidth="1"/>
    <col min="3108" max="3109" width="0.28515625" style="103" customWidth="1"/>
    <col min="3110" max="3110" width="1" style="103" customWidth="1"/>
    <col min="3111" max="3111" width="0.5703125" style="103" customWidth="1"/>
    <col min="3112" max="3112" width="1.5703125" style="103" customWidth="1"/>
    <col min="3113" max="3113" width="0.140625" style="103" customWidth="1"/>
    <col min="3114" max="3114" width="0.28515625" style="103" customWidth="1"/>
    <col min="3115" max="3115" width="1.28515625" style="103" customWidth="1"/>
    <col min="3116" max="3116" width="0.140625" style="103" customWidth="1"/>
    <col min="3117" max="3118" width="0.28515625" style="103" customWidth="1"/>
    <col min="3119" max="3119" width="1.7109375" style="103" customWidth="1"/>
    <col min="3120" max="3120" width="0.140625" style="103" customWidth="1"/>
    <col min="3121" max="3121" width="1.140625" style="103" customWidth="1"/>
    <col min="3122" max="3122" width="0.42578125" style="103" customWidth="1"/>
    <col min="3123" max="3123" width="0.5703125" style="103" customWidth="1"/>
    <col min="3124" max="3124" width="0.42578125" style="103" customWidth="1"/>
    <col min="3125" max="3125" width="2.42578125" style="103" customWidth="1"/>
    <col min="3126" max="3126" width="0.42578125" style="103" customWidth="1"/>
    <col min="3127" max="3127" width="0.140625" style="103" customWidth="1"/>
    <col min="3128" max="3128" width="0.5703125" style="103" customWidth="1"/>
    <col min="3129" max="3129" width="0.28515625" style="103" customWidth="1"/>
    <col min="3130" max="3132" width="0.140625" style="103" customWidth="1"/>
    <col min="3133" max="3133" width="0.28515625" style="103" customWidth="1"/>
    <col min="3134" max="3134" width="0.5703125" style="103" customWidth="1"/>
    <col min="3135" max="3135" width="1.28515625" style="103" customWidth="1"/>
    <col min="3136" max="3136" width="0.42578125" style="103" customWidth="1"/>
    <col min="3137" max="3137" width="0.140625" style="103" customWidth="1"/>
    <col min="3138" max="3138" width="1" style="103" customWidth="1"/>
    <col min="3139" max="3139" width="2" style="103" customWidth="1"/>
    <col min="3140" max="3140" width="0.42578125" style="103" customWidth="1"/>
    <col min="3141" max="3141" width="1.7109375" style="103" customWidth="1"/>
    <col min="3142" max="3142" width="1" style="103" customWidth="1"/>
    <col min="3143" max="3143" width="0.5703125" style="103" customWidth="1"/>
    <col min="3144" max="3144" width="0.85546875" style="103" customWidth="1"/>
    <col min="3145" max="3145" width="0.7109375" style="103" customWidth="1"/>
    <col min="3146" max="3146" width="0.28515625" style="103" customWidth="1"/>
    <col min="3147" max="3147" width="2.7109375" style="103" customWidth="1"/>
    <col min="3148" max="3150" width="0.140625" style="103" customWidth="1"/>
    <col min="3151" max="3151" width="0.42578125" style="103" customWidth="1"/>
    <col min="3152" max="3152" width="0.5703125" style="103" customWidth="1"/>
    <col min="3153" max="3154" width="0.7109375" style="103" customWidth="1"/>
    <col min="3155" max="3155" width="3" style="103" customWidth="1"/>
    <col min="3156" max="3156" width="0.42578125" style="103" customWidth="1"/>
    <col min="3157" max="3157" width="0.140625" style="103" customWidth="1"/>
    <col min="3158" max="3158" width="1" style="103" customWidth="1"/>
    <col min="3159" max="3159" width="0.140625" style="103" customWidth="1"/>
    <col min="3160" max="3160" width="5.28515625" style="103" customWidth="1"/>
    <col min="3161" max="3161" width="1.85546875" style="103" customWidth="1"/>
    <col min="3162" max="3162" width="0.28515625" style="103" customWidth="1"/>
    <col min="3163" max="3163" width="0.42578125" style="103" customWidth="1"/>
    <col min="3164" max="3166" width="0.140625" style="103" customWidth="1"/>
    <col min="3167" max="3167" width="4" style="103" customWidth="1"/>
    <col min="3168" max="3168" width="0.140625" style="103" customWidth="1"/>
    <col min="3169" max="3169" width="0.7109375" style="103" customWidth="1"/>
    <col min="3170" max="3171" width="0.140625" style="103" customWidth="1"/>
    <col min="3172" max="3172" width="2.7109375" style="103" customWidth="1"/>
    <col min="3173" max="3173" width="9.7109375" style="103" customWidth="1"/>
    <col min="3174" max="3174" width="0.28515625" style="103" customWidth="1"/>
    <col min="3175" max="3175" width="10" style="103" customWidth="1"/>
    <col min="3176" max="3176" width="11.140625" style="103" customWidth="1"/>
    <col min="3177" max="3328" width="9.140625" style="103"/>
    <col min="3329" max="3329" width="4.85546875" style="103" customWidth="1"/>
    <col min="3330" max="3330" width="0.28515625" style="103" customWidth="1"/>
    <col min="3331" max="3331" width="0.140625" style="103" customWidth="1"/>
    <col min="3332" max="3332" width="0.42578125" style="103" customWidth="1"/>
    <col min="3333" max="3334" width="0.28515625" style="103" customWidth="1"/>
    <col min="3335" max="3335" width="0.140625" style="103" customWidth="1"/>
    <col min="3336" max="3336" width="14.140625" style="103" customWidth="1"/>
    <col min="3337" max="3337" width="0.28515625" style="103" customWidth="1"/>
    <col min="3338" max="3338" width="0.42578125" style="103" customWidth="1"/>
    <col min="3339" max="3339" width="5" style="103" customWidth="1"/>
    <col min="3340" max="3340" width="1.85546875" style="103" customWidth="1"/>
    <col min="3341" max="3341" width="2" style="103" customWidth="1"/>
    <col min="3342" max="3342" width="1.7109375" style="103" customWidth="1"/>
    <col min="3343" max="3343" width="0.42578125" style="103" customWidth="1"/>
    <col min="3344" max="3344" width="0.140625" style="103" customWidth="1"/>
    <col min="3345" max="3345" width="0.42578125" style="103" customWidth="1"/>
    <col min="3346" max="3346" width="0.28515625" style="103" customWidth="1"/>
    <col min="3347" max="3347" width="1.140625" style="103" customWidth="1"/>
    <col min="3348" max="3348" width="0.140625" style="103" customWidth="1"/>
    <col min="3349" max="3349" width="0.5703125" style="103" customWidth="1"/>
    <col min="3350" max="3350" width="2" style="103" customWidth="1"/>
    <col min="3351" max="3351" width="1.140625" style="103" customWidth="1"/>
    <col min="3352" max="3352" width="1.85546875" style="103" customWidth="1"/>
    <col min="3353" max="3353" width="0.28515625" style="103" customWidth="1"/>
    <col min="3354" max="3354" width="0.140625" style="103" customWidth="1"/>
    <col min="3355" max="3355" width="1.7109375" style="103" customWidth="1"/>
    <col min="3356" max="3356" width="0.7109375" style="103" customWidth="1"/>
    <col min="3357" max="3357" width="0.42578125" style="103" customWidth="1"/>
    <col min="3358" max="3358" width="1.140625" style="103" customWidth="1"/>
    <col min="3359" max="3359" width="0.85546875" style="103" customWidth="1"/>
    <col min="3360" max="3360" width="1.28515625" style="103" customWidth="1"/>
    <col min="3361" max="3361" width="1.140625" style="103" customWidth="1"/>
    <col min="3362" max="3362" width="0.140625" style="103" customWidth="1"/>
    <col min="3363" max="3363" width="1.85546875" style="103" customWidth="1"/>
    <col min="3364" max="3365" width="0.28515625" style="103" customWidth="1"/>
    <col min="3366" max="3366" width="1" style="103" customWidth="1"/>
    <col min="3367" max="3367" width="0.5703125" style="103" customWidth="1"/>
    <col min="3368" max="3368" width="1.5703125" style="103" customWidth="1"/>
    <col min="3369" max="3369" width="0.140625" style="103" customWidth="1"/>
    <col min="3370" max="3370" width="0.28515625" style="103" customWidth="1"/>
    <col min="3371" max="3371" width="1.28515625" style="103" customWidth="1"/>
    <col min="3372" max="3372" width="0.140625" style="103" customWidth="1"/>
    <col min="3373" max="3374" width="0.28515625" style="103" customWidth="1"/>
    <col min="3375" max="3375" width="1.7109375" style="103" customWidth="1"/>
    <col min="3376" max="3376" width="0.140625" style="103" customWidth="1"/>
    <col min="3377" max="3377" width="1.140625" style="103" customWidth="1"/>
    <col min="3378" max="3378" width="0.42578125" style="103" customWidth="1"/>
    <col min="3379" max="3379" width="0.5703125" style="103" customWidth="1"/>
    <col min="3380" max="3380" width="0.42578125" style="103" customWidth="1"/>
    <col min="3381" max="3381" width="2.42578125" style="103" customWidth="1"/>
    <col min="3382" max="3382" width="0.42578125" style="103" customWidth="1"/>
    <col min="3383" max="3383" width="0.140625" style="103" customWidth="1"/>
    <col min="3384" max="3384" width="0.5703125" style="103" customWidth="1"/>
    <col min="3385" max="3385" width="0.28515625" style="103" customWidth="1"/>
    <col min="3386" max="3388" width="0.140625" style="103" customWidth="1"/>
    <col min="3389" max="3389" width="0.28515625" style="103" customWidth="1"/>
    <col min="3390" max="3390" width="0.5703125" style="103" customWidth="1"/>
    <col min="3391" max="3391" width="1.28515625" style="103" customWidth="1"/>
    <col min="3392" max="3392" width="0.42578125" style="103" customWidth="1"/>
    <col min="3393" max="3393" width="0.140625" style="103" customWidth="1"/>
    <col min="3394" max="3394" width="1" style="103" customWidth="1"/>
    <col min="3395" max="3395" width="2" style="103" customWidth="1"/>
    <col min="3396" max="3396" width="0.42578125" style="103" customWidth="1"/>
    <col min="3397" max="3397" width="1.7109375" style="103" customWidth="1"/>
    <col min="3398" max="3398" width="1" style="103" customWidth="1"/>
    <col min="3399" max="3399" width="0.5703125" style="103" customWidth="1"/>
    <col min="3400" max="3400" width="0.85546875" style="103" customWidth="1"/>
    <col min="3401" max="3401" width="0.7109375" style="103" customWidth="1"/>
    <col min="3402" max="3402" width="0.28515625" style="103" customWidth="1"/>
    <col min="3403" max="3403" width="2.7109375" style="103" customWidth="1"/>
    <col min="3404" max="3406" width="0.140625" style="103" customWidth="1"/>
    <col min="3407" max="3407" width="0.42578125" style="103" customWidth="1"/>
    <col min="3408" max="3408" width="0.5703125" style="103" customWidth="1"/>
    <col min="3409" max="3410" width="0.7109375" style="103" customWidth="1"/>
    <col min="3411" max="3411" width="3" style="103" customWidth="1"/>
    <col min="3412" max="3412" width="0.42578125" style="103" customWidth="1"/>
    <col min="3413" max="3413" width="0.140625" style="103" customWidth="1"/>
    <col min="3414" max="3414" width="1" style="103" customWidth="1"/>
    <col min="3415" max="3415" width="0.140625" style="103" customWidth="1"/>
    <col min="3416" max="3416" width="5.28515625" style="103" customWidth="1"/>
    <col min="3417" max="3417" width="1.85546875" style="103" customWidth="1"/>
    <col min="3418" max="3418" width="0.28515625" style="103" customWidth="1"/>
    <col min="3419" max="3419" width="0.42578125" style="103" customWidth="1"/>
    <col min="3420" max="3422" width="0.140625" style="103" customWidth="1"/>
    <col min="3423" max="3423" width="4" style="103" customWidth="1"/>
    <col min="3424" max="3424" width="0.140625" style="103" customWidth="1"/>
    <col min="3425" max="3425" width="0.7109375" style="103" customWidth="1"/>
    <col min="3426" max="3427" width="0.140625" style="103" customWidth="1"/>
    <col min="3428" max="3428" width="2.7109375" style="103" customWidth="1"/>
    <col min="3429" max="3429" width="9.7109375" style="103" customWidth="1"/>
    <col min="3430" max="3430" width="0.28515625" style="103" customWidth="1"/>
    <col min="3431" max="3431" width="10" style="103" customWidth="1"/>
    <col min="3432" max="3432" width="11.140625" style="103" customWidth="1"/>
    <col min="3433" max="3584" width="9.140625" style="103"/>
    <col min="3585" max="3585" width="4.85546875" style="103" customWidth="1"/>
    <col min="3586" max="3586" width="0.28515625" style="103" customWidth="1"/>
    <col min="3587" max="3587" width="0.140625" style="103" customWidth="1"/>
    <col min="3588" max="3588" width="0.42578125" style="103" customWidth="1"/>
    <col min="3589" max="3590" width="0.28515625" style="103" customWidth="1"/>
    <col min="3591" max="3591" width="0.140625" style="103" customWidth="1"/>
    <col min="3592" max="3592" width="14.140625" style="103" customWidth="1"/>
    <col min="3593" max="3593" width="0.28515625" style="103" customWidth="1"/>
    <col min="3594" max="3594" width="0.42578125" style="103" customWidth="1"/>
    <col min="3595" max="3595" width="5" style="103" customWidth="1"/>
    <col min="3596" max="3596" width="1.85546875" style="103" customWidth="1"/>
    <col min="3597" max="3597" width="2" style="103" customWidth="1"/>
    <col min="3598" max="3598" width="1.7109375" style="103" customWidth="1"/>
    <col min="3599" max="3599" width="0.42578125" style="103" customWidth="1"/>
    <col min="3600" max="3600" width="0.140625" style="103" customWidth="1"/>
    <col min="3601" max="3601" width="0.42578125" style="103" customWidth="1"/>
    <col min="3602" max="3602" width="0.28515625" style="103" customWidth="1"/>
    <col min="3603" max="3603" width="1.140625" style="103" customWidth="1"/>
    <col min="3604" max="3604" width="0.140625" style="103" customWidth="1"/>
    <col min="3605" max="3605" width="0.5703125" style="103" customWidth="1"/>
    <col min="3606" max="3606" width="2" style="103" customWidth="1"/>
    <col min="3607" max="3607" width="1.140625" style="103" customWidth="1"/>
    <col min="3608" max="3608" width="1.85546875" style="103" customWidth="1"/>
    <col min="3609" max="3609" width="0.28515625" style="103" customWidth="1"/>
    <col min="3610" max="3610" width="0.140625" style="103" customWidth="1"/>
    <col min="3611" max="3611" width="1.7109375" style="103" customWidth="1"/>
    <col min="3612" max="3612" width="0.7109375" style="103" customWidth="1"/>
    <col min="3613" max="3613" width="0.42578125" style="103" customWidth="1"/>
    <col min="3614" max="3614" width="1.140625" style="103" customWidth="1"/>
    <col min="3615" max="3615" width="0.85546875" style="103" customWidth="1"/>
    <col min="3616" max="3616" width="1.28515625" style="103" customWidth="1"/>
    <col min="3617" max="3617" width="1.140625" style="103" customWidth="1"/>
    <col min="3618" max="3618" width="0.140625" style="103" customWidth="1"/>
    <col min="3619" max="3619" width="1.85546875" style="103" customWidth="1"/>
    <col min="3620" max="3621" width="0.28515625" style="103" customWidth="1"/>
    <col min="3622" max="3622" width="1" style="103" customWidth="1"/>
    <col min="3623" max="3623" width="0.5703125" style="103" customWidth="1"/>
    <col min="3624" max="3624" width="1.5703125" style="103" customWidth="1"/>
    <col min="3625" max="3625" width="0.140625" style="103" customWidth="1"/>
    <col min="3626" max="3626" width="0.28515625" style="103" customWidth="1"/>
    <col min="3627" max="3627" width="1.28515625" style="103" customWidth="1"/>
    <col min="3628" max="3628" width="0.140625" style="103" customWidth="1"/>
    <col min="3629" max="3630" width="0.28515625" style="103" customWidth="1"/>
    <col min="3631" max="3631" width="1.7109375" style="103" customWidth="1"/>
    <col min="3632" max="3632" width="0.140625" style="103" customWidth="1"/>
    <col min="3633" max="3633" width="1.140625" style="103" customWidth="1"/>
    <col min="3634" max="3634" width="0.42578125" style="103" customWidth="1"/>
    <col min="3635" max="3635" width="0.5703125" style="103" customWidth="1"/>
    <col min="3636" max="3636" width="0.42578125" style="103" customWidth="1"/>
    <col min="3637" max="3637" width="2.42578125" style="103" customWidth="1"/>
    <col min="3638" max="3638" width="0.42578125" style="103" customWidth="1"/>
    <col min="3639" max="3639" width="0.140625" style="103" customWidth="1"/>
    <col min="3640" max="3640" width="0.5703125" style="103" customWidth="1"/>
    <col min="3641" max="3641" width="0.28515625" style="103" customWidth="1"/>
    <col min="3642" max="3644" width="0.140625" style="103" customWidth="1"/>
    <col min="3645" max="3645" width="0.28515625" style="103" customWidth="1"/>
    <col min="3646" max="3646" width="0.5703125" style="103" customWidth="1"/>
    <col min="3647" max="3647" width="1.28515625" style="103" customWidth="1"/>
    <col min="3648" max="3648" width="0.42578125" style="103" customWidth="1"/>
    <col min="3649" max="3649" width="0.140625" style="103" customWidth="1"/>
    <col min="3650" max="3650" width="1" style="103" customWidth="1"/>
    <col min="3651" max="3651" width="2" style="103" customWidth="1"/>
    <col min="3652" max="3652" width="0.42578125" style="103" customWidth="1"/>
    <col min="3653" max="3653" width="1.7109375" style="103" customWidth="1"/>
    <col min="3654" max="3654" width="1" style="103" customWidth="1"/>
    <col min="3655" max="3655" width="0.5703125" style="103" customWidth="1"/>
    <col min="3656" max="3656" width="0.85546875" style="103" customWidth="1"/>
    <col min="3657" max="3657" width="0.7109375" style="103" customWidth="1"/>
    <col min="3658" max="3658" width="0.28515625" style="103" customWidth="1"/>
    <col min="3659" max="3659" width="2.7109375" style="103" customWidth="1"/>
    <col min="3660" max="3662" width="0.140625" style="103" customWidth="1"/>
    <col min="3663" max="3663" width="0.42578125" style="103" customWidth="1"/>
    <col min="3664" max="3664" width="0.5703125" style="103" customWidth="1"/>
    <col min="3665" max="3666" width="0.7109375" style="103" customWidth="1"/>
    <col min="3667" max="3667" width="3" style="103" customWidth="1"/>
    <col min="3668" max="3668" width="0.42578125" style="103" customWidth="1"/>
    <col min="3669" max="3669" width="0.140625" style="103" customWidth="1"/>
    <col min="3670" max="3670" width="1" style="103" customWidth="1"/>
    <col min="3671" max="3671" width="0.140625" style="103" customWidth="1"/>
    <col min="3672" max="3672" width="5.28515625" style="103" customWidth="1"/>
    <col min="3673" max="3673" width="1.85546875" style="103" customWidth="1"/>
    <col min="3674" max="3674" width="0.28515625" style="103" customWidth="1"/>
    <col min="3675" max="3675" width="0.42578125" style="103" customWidth="1"/>
    <col min="3676" max="3678" width="0.140625" style="103" customWidth="1"/>
    <col min="3679" max="3679" width="4" style="103" customWidth="1"/>
    <col min="3680" max="3680" width="0.140625" style="103" customWidth="1"/>
    <col min="3681" max="3681" width="0.7109375" style="103" customWidth="1"/>
    <col min="3682" max="3683" width="0.140625" style="103" customWidth="1"/>
    <col min="3684" max="3684" width="2.7109375" style="103" customWidth="1"/>
    <col min="3685" max="3685" width="9.7109375" style="103" customWidth="1"/>
    <col min="3686" max="3686" width="0.28515625" style="103" customWidth="1"/>
    <col min="3687" max="3687" width="10" style="103" customWidth="1"/>
    <col min="3688" max="3688" width="11.140625" style="103" customWidth="1"/>
    <col min="3689" max="3840" width="9.140625" style="103"/>
    <col min="3841" max="3841" width="4.85546875" style="103" customWidth="1"/>
    <col min="3842" max="3842" width="0.28515625" style="103" customWidth="1"/>
    <col min="3843" max="3843" width="0.140625" style="103" customWidth="1"/>
    <col min="3844" max="3844" width="0.42578125" style="103" customWidth="1"/>
    <col min="3845" max="3846" width="0.28515625" style="103" customWidth="1"/>
    <col min="3847" max="3847" width="0.140625" style="103" customWidth="1"/>
    <col min="3848" max="3848" width="14.140625" style="103" customWidth="1"/>
    <col min="3849" max="3849" width="0.28515625" style="103" customWidth="1"/>
    <col min="3850" max="3850" width="0.42578125" style="103" customWidth="1"/>
    <col min="3851" max="3851" width="5" style="103" customWidth="1"/>
    <col min="3852" max="3852" width="1.85546875" style="103" customWidth="1"/>
    <col min="3853" max="3853" width="2" style="103" customWidth="1"/>
    <col min="3854" max="3854" width="1.7109375" style="103" customWidth="1"/>
    <col min="3855" max="3855" width="0.42578125" style="103" customWidth="1"/>
    <col min="3856" max="3856" width="0.140625" style="103" customWidth="1"/>
    <col min="3857" max="3857" width="0.42578125" style="103" customWidth="1"/>
    <col min="3858" max="3858" width="0.28515625" style="103" customWidth="1"/>
    <col min="3859" max="3859" width="1.140625" style="103" customWidth="1"/>
    <col min="3860" max="3860" width="0.140625" style="103" customWidth="1"/>
    <col min="3861" max="3861" width="0.5703125" style="103" customWidth="1"/>
    <col min="3862" max="3862" width="2" style="103" customWidth="1"/>
    <col min="3863" max="3863" width="1.140625" style="103" customWidth="1"/>
    <col min="3864" max="3864" width="1.85546875" style="103" customWidth="1"/>
    <col min="3865" max="3865" width="0.28515625" style="103" customWidth="1"/>
    <col min="3866" max="3866" width="0.140625" style="103" customWidth="1"/>
    <col min="3867" max="3867" width="1.7109375" style="103" customWidth="1"/>
    <col min="3868" max="3868" width="0.7109375" style="103" customWidth="1"/>
    <col min="3869" max="3869" width="0.42578125" style="103" customWidth="1"/>
    <col min="3870" max="3870" width="1.140625" style="103" customWidth="1"/>
    <col min="3871" max="3871" width="0.85546875" style="103" customWidth="1"/>
    <col min="3872" max="3872" width="1.28515625" style="103" customWidth="1"/>
    <col min="3873" max="3873" width="1.140625" style="103" customWidth="1"/>
    <col min="3874" max="3874" width="0.140625" style="103" customWidth="1"/>
    <col min="3875" max="3875" width="1.85546875" style="103" customWidth="1"/>
    <col min="3876" max="3877" width="0.28515625" style="103" customWidth="1"/>
    <col min="3878" max="3878" width="1" style="103" customWidth="1"/>
    <col min="3879" max="3879" width="0.5703125" style="103" customWidth="1"/>
    <col min="3880" max="3880" width="1.5703125" style="103" customWidth="1"/>
    <col min="3881" max="3881" width="0.140625" style="103" customWidth="1"/>
    <col min="3882" max="3882" width="0.28515625" style="103" customWidth="1"/>
    <col min="3883" max="3883" width="1.28515625" style="103" customWidth="1"/>
    <col min="3884" max="3884" width="0.140625" style="103" customWidth="1"/>
    <col min="3885" max="3886" width="0.28515625" style="103" customWidth="1"/>
    <col min="3887" max="3887" width="1.7109375" style="103" customWidth="1"/>
    <col min="3888" max="3888" width="0.140625" style="103" customWidth="1"/>
    <col min="3889" max="3889" width="1.140625" style="103" customWidth="1"/>
    <col min="3890" max="3890" width="0.42578125" style="103" customWidth="1"/>
    <col min="3891" max="3891" width="0.5703125" style="103" customWidth="1"/>
    <col min="3892" max="3892" width="0.42578125" style="103" customWidth="1"/>
    <col min="3893" max="3893" width="2.42578125" style="103" customWidth="1"/>
    <col min="3894" max="3894" width="0.42578125" style="103" customWidth="1"/>
    <col min="3895" max="3895" width="0.140625" style="103" customWidth="1"/>
    <col min="3896" max="3896" width="0.5703125" style="103" customWidth="1"/>
    <col min="3897" max="3897" width="0.28515625" style="103" customWidth="1"/>
    <col min="3898" max="3900" width="0.140625" style="103" customWidth="1"/>
    <col min="3901" max="3901" width="0.28515625" style="103" customWidth="1"/>
    <col min="3902" max="3902" width="0.5703125" style="103" customWidth="1"/>
    <col min="3903" max="3903" width="1.28515625" style="103" customWidth="1"/>
    <col min="3904" max="3904" width="0.42578125" style="103" customWidth="1"/>
    <col min="3905" max="3905" width="0.140625" style="103" customWidth="1"/>
    <col min="3906" max="3906" width="1" style="103" customWidth="1"/>
    <col min="3907" max="3907" width="2" style="103" customWidth="1"/>
    <col min="3908" max="3908" width="0.42578125" style="103" customWidth="1"/>
    <col min="3909" max="3909" width="1.7109375" style="103" customWidth="1"/>
    <col min="3910" max="3910" width="1" style="103" customWidth="1"/>
    <col min="3911" max="3911" width="0.5703125" style="103" customWidth="1"/>
    <col min="3912" max="3912" width="0.85546875" style="103" customWidth="1"/>
    <col min="3913" max="3913" width="0.7109375" style="103" customWidth="1"/>
    <col min="3914" max="3914" width="0.28515625" style="103" customWidth="1"/>
    <col min="3915" max="3915" width="2.7109375" style="103" customWidth="1"/>
    <col min="3916" max="3918" width="0.140625" style="103" customWidth="1"/>
    <col min="3919" max="3919" width="0.42578125" style="103" customWidth="1"/>
    <col min="3920" max="3920" width="0.5703125" style="103" customWidth="1"/>
    <col min="3921" max="3922" width="0.7109375" style="103" customWidth="1"/>
    <col min="3923" max="3923" width="3" style="103" customWidth="1"/>
    <col min="3924" max="3924" width="0.42578125" style="103" customWidth="1"/>
    <col min="3925" max="3925" width="0.140625" style="103" customWidth="1"/>
    <col min="3926" max="3926" width="1" style="103" customWidth="1"/>
    <col min="3927" max="3927" width="0.140625" style="103" customWidth="1"/>
    <col min="3928" max="3928" width="5.28515625" style="103" customWidth="1"/>
    <col min="3929" max="3929" width="1.85546875" style="103" customWidth="1"/>
    <col min="3930" max="3930" width="0.28515625" style="103" customWidth="1"/>
    <col min="3931" max="3931" width="0.42578125" style="103" customWidth="1"/>
    <col min="3932" max="3934" width="0.140625" style="103" customWidth="1"/>
    <col min="3935" max="3935" width="4" style="103" customWidth="1"/>
    <col min="3936" max="3936" width="0.140625" style="103" customWidth="1"/>
    <col min="3937" max="3937" width="0.7109375" style="103" customWidth="1"/>
    <col min="3938" max="3939" width="0.140625" style="103" customWidth="1"/>
    <col min="3940" max="3940" width="2.7109375" style="103" customWidth="1"/>
    <col min="3941" max="3941" width="9.7109375" style="103" customWidth="1"/>
    <col min="3942" max="3942" width="0.28515625" style="103" customWidth="1"/>
    <col min="3943" max="3943" width="10" style="103" customWidth="1"/>
    <col min="3944" max="3944" width="11.140625" style="103" customWidth="1"/>
    <col min="3945" max="4096" width="9.140625" style="103"/>
    <col min="4097" max="4097" width="4.85546875" style="103" customWidth="1"/>
    <col min="4098" max="4098" width="0.28515625" style="103" customWidth="1"/>
    <col min="4099" max="4099" width="0.140625" style="103" customWidth="1"/>
    <col min="4100" max="4100" width="0.42578125" style="103" customWidth="1"/>
    <col min="4101" max="4102" width="0.28515625" style="103" customWidth="1"/>
    <col min="4103" max="4103" width="0.140625" style="103" customWidth="1"/>
    <col min="4104" max="4104" width="14.140625" style="103" customWidth="1"/>
    <col min="4105" max="4105" width="0.28515625" style="103" customWidth="1"/>
    <col min="4106" max="4106" width="0.42578125" style="103" customWidth="1"/>
    <col min="4107" max="4107" width="5" style="103" customWidth="1"/>
    <col min="4108" max="4108" width="1.85546875" style="103" customWidth="1"/>
    <col min="4109" max="4109" width="2" style="103" customWidth="1"/>
    <col min="4110" max="4110" width="1.7109375" style="103" customWidth="1"/>
    <col min="4111" max="4111" width="0.42578125" style="103" customWidth="1"/>
    <col min="4112" max="4112" width="0.140625" style="103" customWidth="1"/>
    <col min="4113" max="4113" width="0.42578125" style="103" customWidth="1"/>
    <col min="4114" max="4114" width="0.28515625" style="103" customWidth="1"/>
    <col min="4115" max="4115" width="1.140625" style="103" customWidth="1"/>
    <col min="4116" max="4116" width="0.140625" style="103" customWidth="1"/>
    <col min="4117" max="4117" width="0.5703125" style="103" customWidth="1"/>
    <col min="4118" max="4118" width="2" style="103" customWidth="1"/>
    <col min="4119" max="4119" width="1.140625" style="103" customWidth="1"/>
    <col min="4120" max="4120" width="1.85546875" style="103" customWidth="1"/>
    <col min="4121" max="4121" width="0.28515625" style="103" customWidth="1"/>
    <col min="4122" max="4122" width="0.140625" style="103" customWidth="1"/>
    <col min="4123" max="4123" width="1.7109375" style="103" customWidth="1"/>
    <col min="4124" max="4124" width="0.7109375" style="103" customWidth="1"/>
    <col min="4125" max="4125" width="0.42578125" style="103" customWidth="1"/>
    <col min="4126" max="4126" width="1.140625" style="103" customWidth="1"/>
    <col min="4127" max="4127" width="0.85546875" style="103" customWidth="1"/>
    <col min="4128" max="4128" width="1.28515625" style="103" customWidth="1"/>
    <col min="4129" max="4129" width="1.140625" style="103" customWidth="1"/>
    <col min="4130" max="4130" width="0.140625" style="103" customWidth="1"/>
    <col min="4131" max="4131" width="1.85546875" style="103" customWidth="1"/>
    <col min="4132" max="4133" width="0.28515625" style="103" customWidth="1"/>
    <col min="4134" max="4134" width="1" style="103" customWidth="1"/>
    <col min="4135" max="4135" width="0.5703125" style="103" customWidth="1"/>
    <col min="4136" max="4136" width="1.5703125" style="103" customWidth="1"/>
    <col min="4137" max="4137" width="0.140625" style="103" customWidth="1"/>
    <col min="4138" max="4138" width="0.28515625" style="103" customWidth="1"/>
    <col min="4139" max="4139" width="1.28515625" style="103" customWidth="1"/>
    <col min="4140" max="4140" width="0.140625" style="103" customWidth="1"/>
    <col min="4141" max="4142" width="0.28515625" style="103" customWidth="1"/>
    <col min="4143" max="4143" width="1.7109375" style="103" customWidth="1"/>
    <col min="4144" max="4144" width="0.140625" style="103" customWidth="1"/>
    <col min="4145" max="4145" width="1.140625" style="103" customWidth="1"/>
    <col min="4146" max="4146" width="0.42578125" style="103" customWidth="1"/>
    <col min="4147" max="4147" width="0.5703125" style="103" customWidth="1"/>
    <col min="4148" max="4148" width="0.42578125" style="103" customWidth="1"/>
    <col min="4149" max="4149" width="2.42578125" style="103" customWidth="1"/>
    <col min="4150" max="4150" width="0.42578125" style="103" customWidth="1"/>
    <col min="4151" max="4151" width="0.140625" style="103" customWidth="1"/>
    <col min="4152" max="4152" width="0.5703125" style="103" customWidth="1"/>
    <col min="4153" max="4153" width="0.28515625" style="103" customWidth="1"/>
    <col min="4154" max="4156" width="0.140625" style="103" customWidth="1"/>
    <col min="4157" max="4157" width="0.28515625" style="103" customWidth="1"/>
    <col min="4158" max="4158" width="0.5703125" style="103" customWidth="1"/>
    <col min="4159" max="4159" width="1.28515625" style="103" customWidth="1"/>
    <col min="4160" max="4160" width="0.42578125" style="103" customWidth="1"/>
    <col min="4161" max="4161" width="0.140625" style="103" customWidth="1"/>
    <col min="4162" max="4162" width="1" style="103" customWidth="1"/>
    <col min="4163" max="4163" width="2" style="103" customWidth="1"/>
    <col min="4164" max="4164" width="0.42578125" style="103" customWidth="1"/>
    <col min="4165" max="4165" width="1.7109375" style="103" customWidth="1"/>
    <col min="4166" max="4166" width="1" style="103" customWidth="1"/>
    <col min="4167" max="4167" width="0.5703125" style="103" customWidth="1"/>
    <col min="4168" max="4168" width="0.85546875" style="103" customWidth="1"/>
    <col min="4169" max="4169" width="0.7109375" style="103" customWidth="1"/>
    <col min="4170" max="4170" width="0.28515625" style="103" customWidth="1"/>
    <col min="4171" max="4171" width="2.7109375" style="103" customWidth="1"/>
    <col min="4172" max="4174" width="0.140625" style="103" customWidth="1"/>
    <col min="4175" max="4175" width="0.42578125" style="103" customWidth="1"/>
    <col min="4176" max="4176" width="0.5703125" style="103" customWidth="1"/>
    <col min="4177" max="4178" width="0.7109375" style="103" customWidth="1"/>
    <col min="4179" max="4179" width="3" style="103" customWidth="1"/>
    <col min="4180" max="4180" width="0.42578125" style="103" customWidth="1"/>
    <col min="4181" max="4181" width="0.140625" style="103" customWidth="1"/>
    <col min="4182" max="4182" width="1" style="103" customWidth="1"/>
    <col min="4183" max="4183" width="0.140625" style="103" customWidth="1"/>
    <col min="4184" max="4184" width="5.28515625" style="103" customWidth="1"/>
    <col min="4185" max="4185" width="1.85546875" style="103" customWidth="1"/>
    <col min="4186" max="4186" width="0.28515625" style="103" customWidth="1"/>
    <col min="4187" max="4187" width="0.42578125" style="103" customWidth="1"/>
    <col min="4188" max="4190" width="0.140625" style="103" customWidth="1"/>
    <col min="4191" max="4191" width="4" style="103" customWidth="1"/>
    <col min="4192" max="4192" width="0.140625" style="103" customWidth="1"/>
    <col min="4193" max="4193" width="0.7109375" style="103" customWidth="1"/>
    <col min="4194" max="4195" width="0.140625" style="103" customWidth="1"/>
    <col min="4196" max="4196" width="2.7109375" style="103" customWidth="1"/>
    <col min="4197" max="4197" width="9.7109375" style="103" customWidth="1"/>
    <col min="4198" max="4198" width="0.28515625" style="103" customWidth="1"/>
    <col min="4199" max="4199" width="10" style="103" customWidth="1"/>
    <col min="4200" max="4200" width="11.140625" style="103" customWidth="1"/>
    <col min="4201" max="4352" width="9.140625" style="103"/>
    <col min="4353" max="4353" width="4.85546875" style="103" customWidth="1"/>
    <col min="4354" max="4354" width="0.28515625" style="103" customWidth="1"/>
    <col min="4355" max="4355" width="0.140625" style="103" customWidth="1"/>
    <col min="4356" max="4356" width="0.42578125" style="103" customWidth="1"/>
    <col min="4357" max="4358" width="0.28515625" style="103" customWidth="1"/>
    <col min="4359" max="4359" width="0.140625" style="103" customWidth="1"/>
    <col min="4360" max="4360" width="14.140625" style="103" customWidth="1"/>
    <col min="4361" max="4361" width="0.28515625" style="103" customWidth="1"/>
    <col min="4362" max="4362" width="0.42578125" style="103" customWidth="1"/>
    <col min="4363" max="4363" width="5" style="103" customWidth="1"/>
    <col min="4364" max="4364" width="1.85546875" style="103" customWidth="1"/>
    <col min="4365" max="4365" width="2" style="103" customWidth="1"/>
    <col min="4366" max="4366" width="1.7109375" style="103" customWidth="1"/>
    <col min="4367" max="4367" width="0.42578125" style="103" customWidth="1"/>
    <col min="4368" max="4368" width="0.140625" style="103" customWidth="1"/>
    <col min="4369" max="4369" width="0.42578125" style="103" customWidth="1"/>
    <col min="4370" max="4370" width="0.28515625" style="103" customWidth="1"/>
    <col min="4371" max="4371" width="1.140625" style="103" customWidth="1"/>
    <col min="4372" max="4372" width="0.140625" style="103" customWidth="1"/>
    <col min="4373" max="4373" width="0.5703125" style="103" customWidth="1"/>
    <col min="4374" max="4374" width="2" style="103" customWidth="1"/>
    <col min="4375" max="4375" width="1.140625" style="103" customWidth="1"/>
    <col min="4376" max="4376" width="1.85546875" style="103" customWidth="1"/>
    <col min="4377" max="4377" width="0.28515625" style="103" customWidth="1"/>
    <col min="4378" max="4378" width="0.140625" style="103" customWidth="1"/>
    <col min="4379" max="4379" width="1.7109375" style="103" customWidth="1"/>
    <col min="4380" max="4380" width="0.7109375" style="103" customWidth="1"/>
    <col min="4381" max="4381" width="0.42578125" style="103" customWidth="1"/>
    <col min="4382" max="4382" width="1.140625" style="103" customWidth="1"/>
    <col min="4383" max="4383" width="0.85546875" style="103" customWidth="1"/>
    <col min="4384" max="4384" width="1.28515625" style="103" customWidth="1"/>
    <col min="4385" max="4385" width="1.140625" style="103" customWidth="1"/>
    <col min="4386" max="4386" width="0.140625" style="103" customWidth="1"/>
    <col min="4387" max="4387" width="1.85546875" style="103" customWidth="1"/>
    <col min="4388" max="4389" width="0.28515625" style="103" customWidth="1"/>
    <col min="4390" max="4390" width="1" style="103" customWidth="1"/>
    <col min="4391" max="4391" width="0.5703125" style="103" customWidth="1"/>
    <col min="4392" max="4392" width="1.5703125" style="103" customWidth="1"/>
    <col min="4393" max="4393" width="0.140625" style="103" customWidth="1"/>
    <col min="4394" max="4394" width="0.28515625" style="103" customWidth="1"/>
    <col min="4395" max="4395" width="1.28515625" style="103" customWidth="1"/>
    <col min="4396" max="4396" width="0.140625" style="103" customWidth="1"/>
    <col min="4397" max="4398" width="0.28515625" style="103" customWidth="1"/>
    <col min="4399" max="4399" width="1.7109375" style="103" customWidth="1"/>
    <col min="4400" max="4400" width="0.140625" style="103" customWidth="1"/>
    <col min="4401" max="4401" width="1.140625" style="103" customWidth="1"/>
    <col min="4402" max="4402" width="0.42578125" style="103" customWidth="1"/>
    <col min="4403" max="4403" width="0.5703125" style="103" customWidth="1"/>
    <col min="4404" max="4404" width="0.42578125" style="103" customWidth="1"/>
    <col min="4405" max="4405" width="2.42578125" style="103" customWidth="1"/>
    <col min="4406" max="4406" width="0.42578125" style="103" customWidth="1"/>
    <col min="4407" max="4407" width="0.140625" style="103" customWidth="1"/>
    <col min="4408" max="4408" width="0.5703125" style="103" customWidth="1"/>
    <col min="4409" max="4409" width="0.28515625" style="103" customWidth="1"/>
    <col min="4410" max="4412" width="0.140625" style="103" customWidth="1"/>
    <col min="4413" max="4413" width="0.28515625" style="103" customWidth="1"/>
    <col min="4414" max="4414" width="0.5703125" style="103" customWidth="1"/>
    <col min="4415" max="4415" width="1.28515625" style="103" customWidth="1"/>
    <col min="4416" max="4416" width="0.42578125" style="103" customWidth="1"/>
    <col min="4417" max="4417" width="0.140625" style="103" customWidth="1"/>
    <col min="4418" max="4418" width="1" style="103" customWidth="1"/>
    <col min="4419" max="4419" width="2" style="103" customWidth="1"/>
    <col min="4420" max="4420" width="0.42578125" style="103" customWidth="1"/>
    <col min="4421" max="4421" width="1.7109375" style="103" customWidth="1"/>
    <col min="4422" max="4422" width="1" style="103" customWidth="1"/>
    <col min="4423" max="4423" width="0.5703125" style="103" customWidth="1"/>
    <col min="4424" max="4424" width="0.85546875" style="103" customWidth="1"/>
    <col min="4425" max="4425" width="0.7109375" style="103" customWidth="1"/>
    <col min="4426" max="4426" width="0.28515625" style="103" customWidth="1"/>
    <col min="4427" max="4427" width="2.7109375" style="103" customWidth="1"/>
    <col min="4428" max="4430" width="0.140625" style="103" customWidth="1"/>
    <col min="4431" max="4431" width="0.42578125" style="103" customWidth="1"/>
    <col min="4432" max="4432" width="0.5703125" style="103" customWidth="1"/>
    <col min="4433" max="4434" width="0.7109375" style="103" customWidth="1"/>
    <col min="4435" max="4435" width="3" style="103" customWidth="1"/>
    <col min="4436" max="4436" width="0.42578125" style="103" customWidth="1"/>
    <col min="4437" max="4437" width="0.140625" style="103" customWidth="1"/>
    <col min="4438" max="4438" width="1" style="103" customWidth="1"/>
    <col min="4439" max="4439" width="0.140625" style="103" customWidth="1"/>
    <col min="4440" max="4440" width="5.28515625" style="103" customWidth="1"/>
    <col min="4441" max="4441" width="1.85546875" style="103" customWidth="1"/>
    <col min="4442" max="4442" width="0.28515625" style="103" customWidth="1"/>
    <col min="4443" max="4443" width="0.42578125" style="103" customWidth="1"/>
    <col min="4444" max="4446" width="0.140625" style="103" customWidth="1"/>
    <col min="4447" max="4447" width="4" style="103" customWidth="1"/>
    <col min="4448" max="4448" width="0.140625" style="103" customWidth="1"/>
    <col min="4449" max="4449" width="0.7109375" style="103" customWidth="1"/>
    <col min="4450" max="4451" width="0.140625" style="103" customWidth="1"/>
    <col min="4452" max="4452" width="2.7109375" style="103" customWidth="1"/>
    <col min="4453" max="4453" width="9.7109375" style="103" customWidth="1"/>
    <col min="4454" max="4454" width="0.28515625" style="103" customWidth="1"/>
    <col min="4455" max="4455" width="10" style="103" customWidth="1"/>
    <col min="4456" max="4456" width="11.140625" style="103" customWidth="1"/>
    <col min="4457" max="4608" width="9.140625" style="103"/>
    <col min="4609" max="4609" width="4.85546875" style="103" customWidth="1"/>
    <col min="4610" max="4610" width="0.28515625" style="103" customWidth="1"/>
    <col min="4611" max="4611" width="0.140625" style="103" customWidth="1"/>
    <col min="4612" max="4612" width="0.42578125" style="103" customWidth="1"/>
    <col min="4613" max="4614" width="0.28515625" style="103" customWidth="1"/>
    <col min="4615" max="4615" width="0.140625" style="103" customWidth="1"/>
    <col min="4616" max="4616" width="14.140625" style="103" customWidth="1"/>
    <col min="4617" max="4617" width="0.28515625" style="103" customWidth="1"/>
    <col min="4618" max="4618" width="0.42578125" style="103" customWidth="1"/>
    <col min="4619" max="4619" width="5" style="103" customWidth="1"/>
    <col min="4620" max="4620" width="1.85546875" style="103" customWidth="1"/>
    <col min="4621" max="4621" width="2" style="103" customWidth="1"/>
    <col min="4622" max="4622" width="1.7109375" style="103" customWidth="1"/>
    <col min="4623" max="4623" width="0.42578125" style="103" customWidth="1"/>
    <col min="4624" max="4624" width="0.140625" style="103" customWidth="1"/>
    <col min="4625" max="4625" width="0.42578125" style="103" customWidth="1"/>
    <col min="4626" max="4626" width="0.28515625" style="103" customWidth="1"/>
    <col min="4627" max="4627" width="1.140625" style="103" customWidth="1"/>
    <col min="4628" max="4628" width="0.140625" style="103" customWidth="1"/>
    <col min="4629" max="4629" width="0.5703125" style="103" customWidth="1"/>
    <col min="4630" max="4630" width="2" style="103" customWidth="1"/>
    <col min="4631" max="4631" width="1.140625" style="103" customWidth="1"/>
    <col min="4632" max="4632" width="1.85546875" style="103" customWidth="1"/>
    <col min="4633" max="4633" width="0.28515625" style="103" customWidth="1"/>
    <col min="4634" max="4634" width="0.140625" style="103" customWidth="1"/>
    <col min="4635" max="4635" width="1.7109375" style="103" customWidth="1"/>
    <col min="4636" max="4636" width="0.7109375" style="103" customWidth="1"/>
    <col min="4637" max="4637" width="0.42578125" style="103" customWidth="1"/>
    <col min="4638" max="4638" width="1.140625" style="103" customWidth="1"/>
    <col min="4639" max="4639" width="0.85546875" style="103" customWidth="1"/>
    <col min="4640" max="4640" width="1.28515625" style="103" customWidth="1"/>
    <col min="4641" max="4641" width="1.140625" style="103" customWidth="1"/>
    <col min="4642" max="4642" width="0.140625" style="103" customWidth="1"/>
    <col min="4643" max="4643" width="1.85546875" style="103" customWidth="1"/>
    <col min="4644" max="4645" width="0.28515625" style="103" customWidth="1"/>
    <col min="4646" max="4646" width="1" style="103" customWidth="1"/>
    <col min="4647" max="4647" width="0.5703125" style="103" customWidth="1"/>
    <col min="4648" max="4648" width="1.5703125" style="103" customWidth="1"/>
    <col min="4649" max="4649" width="0.140625" style="103" customWidth="1"/>
    <col min="4650" max="4650" width="0.28515625" style="103" customWidth="1"/>
    <col min="4651" max="4651" width="1.28515625" style="103" customWidth="1"/>
    <col min="4652" max="4652" width="0.140625" style="103" customWidth="1"/>
    <col min="4653" max="4654" width="0.28515625" style="103" customWidth="1"/>
    <col min="4655" max="4655" width="1.7109375" style="103" customWidth="1"/>
    <col min="4656" max="4656" width="0.140625" style="103" customWidth="1"/>
    <col min="4657" max="4657" width="1.140625" style="103" customWidth="1"/>
    <col min="4658" max="4658" width="0.42578125" style="103" customWidth="1"/>
    <col min="4659" max="4659" width="0.5703125" style="103" customWidth="1"/>
    <col min="4660" max="4660" width="0.42578125" style="103" customWidth="1"/>
    <col min="4661" max="4661" width="2.42578125" style="103" customWidth="1"/>
    <col min="4662" max="4662" width="0.42578125" style="103" customWidth="1"/>
    <col min="4663" max="4663" width="0.140625" style="103" customWidth="1"/>
    <col min="4664" max="4664" width="0.5703125" style="103" customWidth="1"/>
    <col min="4665" max="4665" width="0.28515625" style="103" customWidth="1"/>
    <col min="4666" max="4668" width="0.140625" style="103" customWidth="1"/>
    <col min="4669" max="4669" width="0.28515625" style="103" customWidth="1"/>
    <col min="4670" max="4670" width="0.5703125" style="103" customWidth="1"/>
    <col min="4671" max="4671" width="1.28515625" style="103" customWidth="1"/>
    <col min="4672" max="4672" width="0.42578125" style="103" customWidth="1"/>
    <col min="4673" max="4673" width="0.140625" style="103" customWidth="1"/>
    <col min="4674" max="4674" width="1" style="103" customWidth="1"/>
    <col min="4675" max="4675" width="2" style="103" customWidth="1"/>
    <col min="4676" max="4676" width="0.42578125" style="103" customWidth="1"/>
    <col min="4677" max="4677" width="1.7109375" style="103" customWidth="1"/>
    <col min="4678" max="4678" width="1" style="103" customWidth="1"/>
    <col min="4679" max="4679" width="0.5703125" style="103" customWidth="1"/>
    <col min="4680" max="4680" width="0.85546875" style="103" customWidth="1"/>
    <col min="4681" max="4681" width="0.7109375" style="103" customWidth="1"/>
    <col min="4682" max="4682" width="0.28515625" style="103" customWidth="1"/>
    <col min="4683" max="4683" width="2.7109375" style="103" customWidth="1"/>
    <col min="4684" max="4686" width="0.140625" style="103" customWidth="1"/>
    <col min="4687" max="4687" width="0.42578125" style="103" customWidth="1"/>
    <col min="4688" max="4688" width="0.5703125" style="103" customWidth="1"/>
    <col min="4689" max="4690" width="0.7109375" style="103" customWidth="1"/>
    <col min="4691" max="4691" width="3" style="103" customWidth="1"/>
    <col min="4692" max="4692" width="0.42578125" style="103" customWidth="1"/>
    <col min="4693" max="4693" width="0.140625" style="103" customWidth="1"/>
    <col min="4694" max="4694" width="1" style="103" customWidth="1"/>
    <col min="4695" max="4695" width="0.140625" style="103" customWidth="1"/>
    <col min="4696" max="4696" width="5.28515625" style="103" customWidth="1"/>
    <col min="4697" max="4697" width="1.85546875" style="103" customWidth="1"/>
    <col min="4698" max="4698" width="0.28515625" style="103" customWidth="1"/>
    <col min="4699" max="4699" width="0.42578125" style="103" customWidth="1"/>
    <col min="4700" max="4702" width="0.140625" style="103" customWidth="1"/>
    <col min="4703" max="4703" width="4" style="103" customWidth="1"/>
    <col min="4704" max="4704" width="0.140625" style="103" customWidth="1"/>
    <col min="4705" max="4705" width="0.7109375" style="103" customWidth="1"/>
    <col min="4706" max="4707" width="0.140625" style="103" customWidth="1"/>
    <col min="4708" max="4708" width="2.7109375" style="103" customWidth="1"/>
    <col min="4709" max="4709" width="9.7109375" style="103" customWidth="1"/>
    <col min="4710" max="4710" width="0.28515625" style="103" customWidth="1"/>
    <col min="4711" max="4711" width="10" style="103" customWidth="1"/>
    <col min="4712" max="4712" width="11.140625" style="103" customWidth="1"/>
    <col min="4713" max="4864" width="9.140625" style="103"/>
    <col min="4865" max="4865" width="4.85546875" style="103" customWidth="1"/>
    <col min="4866" max="4866" width="0.28515625" style="103" customWidth="1"/>
    <col min="4867" max="4867" width="0.140625" style="103" customWidth="1"/>
    <col min="4868" max="4868" width="0.42578125" style="103" customWidth="1"/>
    <col min="4869" max="4870" width="0.28515625" style="103" customWidth="1"/>
    <col min="4871" max="4871" width="0.140625" style="103" customWidth="1"/>
    <col min="4872" max="4872" width="14.140625" style="103" customWidth="1"/>
    <col min="4873" max="4873" width="0.28515625" style="103" customWidth="1"/>
    <col min="4874" max="4874" width="0.42578125" style="103" customWidth="1"/>
    <col min="4875" max="4875" width="5" style="103" customWidth="1"/>
    <col min="4876" max="4876" width="1.85546875" style="103" customWidth="1"/>
    <col min="4877" max="4877" width="2" style="103" customWidth="1"/>
    <col min="4878" max="4878" width="1.7109375" style="103" customWidth="1"/>
    <col min="4879" max="4879" width="0.42578125" style="103" customWidth="1"/>
    <col min="4880" max="4880" width="0.140625" style="103" customWidth="1"/>
    <col min="4881" max="4881" width="0.42578125" style="103" customWidth="1"/>
    <col min="4882" max="4882" width="0.28515625" style="103" customWidth="1"/>
    <col min="4883" max="4883" width="1.140625" style="103" customWidth="1"/>
    <col min="4884" max="4884" width="0.140625" style="103" customWidth="1"/>
    <col min="4885" max="4885" width="0.5703125" style="103" customWidth="1"/>
    <col min="4886" max="4886" width="2" style="103" customWidth="1"/>
    <col min="4887" max="4887" width="1.140625" style="103" customWidth="1"/>
    <col min="4888" max="4888" width="1.85546875" style="103" customWidth="1"/>
    <col min="4889" max="4889" width="0.28515625" style="103" customWidth="1"/>
    <col min="4890" max="4890" width="0.140625" style="103" customWidth="1"/>
    <col min="4891" max="4891" width="1.7109375" style="103" customWidth="1"/>
    <col min="4892" max="4892" width="0.7109375" style="103" customWidth="1"/>
    <col min="4893" max="4893" width="0.42578125" style="103" customWidth="1"/>
    <col min="4894" max="4894" width="1.140625" style="103" customWidth="1"/>
    <col min="4895" max="4895" width="0.85546875" style="103" customWidth="1"/>
    <col min="4896" max="4896" width="1.28515625" style="103" customWidth="1"/>
    <col min="4897" max="4897" width="1.140625" style="103" customWidth="1"/>
    <col min="4898" max="4898" width="0.140625" style="103" customWidth="1"/>
    <col min="4899" max="4899" width="1.85546875" style="103" customWidth="1"/>
    <col min="4900" max="4901" width="0.28515625" style="103" customWidth="1"/>
    <col min="4902" max="4902" width="1" style="103" customWidth="1"/>
    <col min="4903" max="4903" width="0.5703125" style="103" customWidth="1"/>
    <col min="4904" max="4904" width="1.5703125" style="103" customWidth="1"/>
    <col min="4905" max="4905" width="0.140625" style="103" customWidth="1"/>
    <col min="4906" max="4906" width="0.28515625" style="103" customWidth="1"/>
    <col min="4907" max="4907" width="1.28515625" style="103" customWidth="1"/>
    <col min="4908" max="4908" width="0.140625" style="103" customWidth="1"/>
    <col min="4909" max="4910" width="0.28515625" style="103" customWidth="1"/>
    <col min="4911" max="4911" width="1.7109375" style="103" customWidth="1"/>
    <col min="4912" max="4912" width="0.140625" style="103" customWidth="1"/>
    <col min="4913" max="4913" width="1.140625" style="103" customWidth="1"/>
    <col min="4914" max="4914" width="0.42578125" style="103" customWidth="1"/>
    <col min="4915" max="4915" width="0.5703125" style="103" customWidth="1"/>
    <col min="4916" max="4916" width="0.42578125" style="103" customWidth="1"/>
    <col min="4917" max="4917" width="2.42578125" style="103" customWidth="1"/>
    <col min="4918" max="4918" width="0.42578125" style="103" customWidth="1"/>
    <col min="4919" max="4919" width="0.140625" style="103" customWidth="1"/>
    <col min="4920" max="4920" width="0.5703125" style="103" customWidth="1"/>
    <col min="4921" max="4921" width="0.28515625" style="103" customWidth="1"/>
    <col min="4922" max="4924" width="0.140625" style="103" customWidth="1"/>
    <col min="4925" max="4925" width="0.28515625" style="103" customWidth="1"/>
    <col min="4926" max="4926" width="0.5703125" style="103" customWidth="1"/>
    <col min="4927" max="4927" width="1.28515625" style="103" customWidth="1"/>
    <col min="4928" max="4928" width="0.42578125" style="103" customWidth="1"/>
    <col min="4929" max="4929" width="0.140625" style="103" customWidth="1"/>
    <col min="4930" max="4930" width="1" style="103" customWidth="1"/>
    <col min="4931" max="4931" width="2" style="103" customWidth="1"/>
    <col min="4932" max="4932" width="0.42578125" style="103" customWidth="1"/>
    <col min="4933" max="4933" width="1.7109375" style="103" customWidth="1"/>
    <col min="4934" max="4934" width="1" style="103" customWidth="1"/>
    <col min="4935" max="4935" width="0.5703125" style="103" customWidth="1"/>
    <col min="4936" max="4936" width="0.85546875" style="103" customWidth="1"/>
    <col min="4937" max="4937" width="0.7109375" style="103" customWidth="1"/>
    <col min="4938" max="4938" width="0.28515625" style="103" customWidth="1"/>
    <col min="4939" max="4939" width="2.7109375" style="103" customWidth="1"/>
    <col min="4940" max="4942" width="0.140625" style="103" customWidth="1"/>
    <col min="4943" max="4943" width="0.42578125" style="103" customWidth="1"/>
    <col min="4944" max="4944" width="0.5703125" style="103" customWidth="1"/>
    <col min="4945" max="4946" width="0.7109375" style="103" customWidth="1"/>
    <col min="4947" max="4947" width="3" style="103" customWidth="1"/>
    <col min="4948" max="4948" width="0.42578125" style="103" customWidth="1"/>
    <col min="4949" max="4949" width="0.140625" style="103" customWidth="1"/>
    <col min="4950" max="4950" width="1" style="103" customWidth="1"/>
    <col min="4951" max="4951" width="0.140625" style="103" customWidth="1"/>
    <col min="4952" max="4952" width="5.28515625" style="103" customWidth="1"/>
    <col min="4953" max="4953" width="1.85546875" style="103" customWidth="1"/>
    <col min="4954" max="4954" width="0.28515625" style="103" customWidth="1"/>
    <col min="4955" max="4955" width="0.42578125" style="103" customWidth="1"/>
    <col min="4956" max="4958" width="0.140625" style="103" customWidth="1"/>
    <col min="4959" max="4959" width="4" style="103" customWidth="1"/>
    <col min="4960" max="4960" width="0.140625" style="103" customWidth="1"/>
    <col min="4961" max="4961" width="0.7109375" style="103" customWidth="1"/>
    <col min="4962" max="4963" width="0.140625" style="103" customWidth="1"/>
    <col min="4964" max="4964" width="2.7109375" style="103" customWidth="1"/>
    <col min="4965" max="4965" width="9.7109375" style="103" customWidth="1"/>
    <col min="4966" max="4966" width="0.28515625" style="103" customWidth="1"/>
    <col min="4967" max="4967" width="10" style="103" customWidth="1"/>
    <col min="4968" max="4968" width="11.140625" style="103" customWidth="1"/>
    <col min="4969" max="5120" width="9.140625" style="103"/>
    <col min="5121" max="5121" width="4.85546875" style="103" customWidth="1"/>
    <col min="5122" max="5122" width="0.28515625" style="103" customWidth="1"/>
    <col min="5123" max="5123" width="0.140625" style="103" customWidth="1"/>
    <col min="5124" max="5124" width="0.42578125" style="103" customWidth="1"/>
    <col min="5125" max="5126" width="0.28515625" style="103" customWidth="1"/>
    <col min="5127" max="5127" width="0.140625" style="103" customWidth="1"/>
    <col min="5128" max="5128" width="14.140625" style="103" customWidth="1"/>
    <col min="5129" max="5129" width="0.28515625" style="103" customWidth="1"/>
    <col min="5130" max="5130" width="0.42578125" style="103" customWidth="1"/>
    <col min="5131" max="5131" width="5" style="103" customWidth="1"/>
    <col min="5132" max="5132" width="1.85546875" style="103" customWidth="1"/>
    <col min="5133" max="5133" width="2" style="103" customWidth="1"/>
    <col min="5134" max="5134" width="1.7109375" style="103" customWidth="1"/>
    <col min="5135" max="5135" width="0.42578125" style="103" customWidth="1"/>
    <col min="5136" max="5136" width="0.140625" style="103" customWidth="1"/>
    <col min="5137" max="5137" width="0.42578125" style="103" customWidth="1"/>
    <col min="5138" max="5138" width="0.28515625" style="103" customWidth="1"/>
    <col min="5139" max="5139" width="1.140625" style="103" customWidth="1"/>
    <col min="5140" max="5140" width="0.140625" style="103" customWidth="1"/>
    <col min="5141" max="5141" width="0.5703125" style="103" customWidth="1"/>
    <col min="5142" max="5142" width="2" style="103" customWidth="1"/>
    <col min="5143" max="5143" width="1.140625" style="103" customWidth="1"/>
    <col min="5144" max="5144" width="1.85546875" style="103" customWidth="1"/>
    <col min="5145" max="5145" width="0.28515625" style="103" customWidth="1"/>
    <col min="5146" max="5146" width="0.140625" style="103" customWidth="1"/>
    <col min="5147" max="5147" width="1.7109375" style="103" customWidth="1"/>
    <col min="5148" max="5148" width="0.7109375" style="103" customWidth="1"/>
    <col min="5149" max="5149" width="0.42578125" style="103" customWidth="1"/>
    <col min="5150" max="5150" width="1.140625" style="103" customWidth="1"/>
    <col min="5151" max="5151" width="0.85546875" style="103" customWidth="1"/>
    <col min="5152" max="5152" width="1.28515625" style="103" customWidth="1"/>
    <col min="5153" max="5153" width="1.140625" style="103" customWidth="1"/>
    <col min="5154" max="5154" width="0.140625" style="103" customWidth="1"/>
    <col min="5155" max="5155" width="1.85546875" style="103" customWidth="1"/>
    <col min="5156" max="5157" width="0.28515625" style="103" customWidth="1"/>
    <col min="5158" max="5158" width="1" style="103" customWidth="1"/>
    <col min="5159" max="5159" width="0.5703125" style="103" customWidth="1"/>
    <col min="5160" max="5160" width="1.5703125" style="103" customWidth="1"/>
    <col min="5161" max="5161" width="0.140625" style="103" customWidth="1"/>
    <col min="5162" max="5162" width="0.28515625" style="103" customWidth="1"/>
    <col min="5163" max="5163" width="1.28515625" style="103" customWidth="1"/>
    <col min="5164" max="5164" width="0.140625" style="103" customWidth="1"/>
    <col min="5165" max="5166" width="0.28515625" style="103" customWidth="1"/>
    <col min="5167" max="5167" width="1.7109375" style="103" customWidth="1"/>
    <col min="5168" max="5168" width="0.140625" style="103" customWidth="1"/>
    <col min="5169" max="5169" width="1.140625" style="103" customWidth="1"/>
    <col min="5170" max="5170" width="0.42578125" style="103" customWidth="1"/>
    <col min="5171" max="5171" width="0.5703125" style="103" customWidth="1"/>
    <col min="5172" max="5172" width="0.42578125" style="103" customWidth="1"/>
    <col min="5173" max="5173" width="2.42578125" style="103" customWidth="1"/>
    <col min="5174" max="5174" width="0.42578125" style="103" customWidth="1"/>
    <col min="5175" max="5175" width="0.140625" style="103" customWidth="1"/>
    <col min="5176" max="5176" width="0.5703125" style="103" customWidth="1"/>
    <col min="5177" max="5177" width="0.28515625" style="103" customWidth="1"/>
    <col min="5178" max="5180" width="0.140625" style="103" customWidth="1"/>
    <col min="5181" max="5181" width="0.28515625" style="103" customWidth="1"/>
    <col min="5182" max="5182" width="0.5703125" style="103" customWidth="1"/>
    <col min="5183" max="5183" width="1.28515625" style="103" customWidth="1"/>
    <col min="5184" max="5184" width="0.42578125" style="103" customWidth="1"/>
    <col min="5185" max="5185" width="0.140625" style="103" customWidth="1"/>
    <col min="5186" max="5186" width="1" style="103" customWidth="1"/>
    <col min="5187" max="5187" width="2" style="103" customWidth="1"/>
    <col min="5188" max="5188" width="0.42578125" style="103" customWidth="1"/>
    <col min="5189" max="5189" width="1.7109375" style="103" customWidth="1"/>
    <col min="5190" max="5190" width="1" style="103" customWidth="1"/>
    <col min="5191" max="5191" width="0.5703125" style="103" customWidth="1"/>
    <col min="5192" max="5192" width="0.85546875" style="103" customWidth="1"/>
    <col min="5193" max="5193" width="0.7109375" style="103" customWidth="1"/>
    <col min="5194" max="5194" width="0.28515625" style="103" customWidth="1"/>
    <col min="5195" max="5195" width="2.7109375" style="103" customWidth="1"/>
    <col min="5196" max="5198" width="0.140625" style="103" customWidth="1"/>
    <col min="5199" max="5199" width="0.42578125" style="103" customWidth="1"/>
    <col min="5200" max="5200" width="0.5703125" style="103" customWidth="1"/>
    <col min="5201" max="5202" width="0.7109375" style="103" customWidth="1"/>
    <col min="5203" max="5203" width="3" style="103" customWidth="1"/>
    <col min="5204" max="5204" width="0.42578125" style="103" customWidth="1"/>
    <col min="5205" max="5205" width="0.140625" style="103" customWidth="1"/>
    <col min="5206" max="5206" width="1" style="103" customWidth="1"/>
    <col min="5207" max="5207" width="0.140625" style="103" customWidth="1"/>
    <col min="5208" max="5208" width="5.28515625" style="103" customWidth="1"/>
    <col min="5209" max="5209" width="1.85546875" style="103" customWidth="1"/>
    <col min="5210" max="5210" width="0.28515625" style="103" customWidth="1"/>
    <col min="5211" max="5211" width="0.42578125" style="103" customWidth="1"/>
    <col min="5212" max="5214" width="0.140625" style="103" customWidth="1"/>
    <col min="5215" max="5215" width="4" style="103" customWidth="1"/>
    <col min="5216" max="5216" width="0.140625" style="103" customWidth="1"/>
    <col min="5217" max="5217" width="0.7109375" style="103" customWidth="1"/>
    <col min="5218" max="5219" width="0.140625" style="103" customWidth="1"/>
    <col min="5220" max="5220" width="2.7109375" style="103" customWidth="1"/>
    <col min="5221" max="5221" width="9.7109375" style="103" customWidth="1"/>
    <col min="5222" max="5222" width="0.28515625" style="103" customWidth="1"/>
    <col min="5223" max="5223" width="10" style="103" customWidth="1"/>
    <col min="5224" max="5224" width="11.140625" style="103" customWidth="1"/>
    <col min="5225" max="5376" width="9.140625" style="103"/>
    <col min="5377" max="5377" width="4.85546875" style="103" customWidth="1"/>
    <col min="5378" max="5378" width="0.28515625" style="103" customWidth="1"/>
    <col min="5379" max="5379" width="0.140625" style="103" customWidth="1"/>
    <col min="5380" max="5380" width="0.42578125" style="103" customWidth="1"/>
    <col min="5381" max="5382" width="0.28515625" style="103" customWidth="1"/>
    <col min="5383" max="5383" width="0.140625" style="103" customWidth="1"/>
    <col min="5384" max="5384" width="14.140625" style="103" customWidth="1"/>
    <col min="5385" max="5385" width="0.28515625" style="103" customWidth="1"/>
    <col min="5386" max="5386" width="0.42578125" style="103" customWidth="1"/>
    <col min="5387" max="5387" width="5" style="103" customWidth="1"/>
    <col min="5388" max="5388" width="1.85546875" style="103" customWidth="1"/>
    <col min="5389" max="5389" width="2" style="103" customWidth="1"/>
    <col min="5390" max="5390" width="1.7109375" style="103" customWidth="1"/>
    <col min="5391" max="5391" width="0.42578125" style="103" customWidth="1"/>
    <col min="5392" max="5392" width="0.140625" style="103" customWidth="1"/>
    <col min="5393" max="5393" width="0.42578125" style="103" customWidth="1"/>
    <col min="5394" max="5394" width="0.28515625" style="103" customWidth="1"/>
    <col min="5395" max="5395" width="1.140625" style="103" customWidth="1"/>
    <col min="5396" max="5396" width="0.140625" style="103" customWidth="1"/>
    <col min="5397" max="5397" width="0.5703125" style="103" customWidth="1"/>
    <col min="5398" max="5398" width="2" style="103" customWidth="1"/>
    <col min="5399" max="5399" width="1.140625" style="103" customWidth="1"/>
    <col min="5400" max="5400" width="1.85546875" style="103" customWidth="1"/>
    <col min="5401" max="5401" width="0.28515625" style="103" customWidth="1"/>
    <col min="5402" max="5402" width="0.140625" style="103" customWidth="1"/>
    <col min="5403" max="5403" width="1.7109375" style="103" customWidth="1"/>
    <col min="5404" max="5404" width="0.7109375" style="103" customWidth="1"/>
    <col min="5405" max="5405" width="0.42578125" style="103" customWidth="1"/>
    <col min="5406" max="5406" width="1.140625" style="103" customWidth="1"/>
    <col min="5407" max="5407" width="0.85546875" style="103" customWidth="1"/>
    <col min="5408" max="5408" width="1.28515625" style="103" customWidth="1"/>
    <col min="5409" max="5409" width="1.140625" style="103" customWidth="1"/>
    <col min="5410" max="5410" width="0.140625" style="103" customWidth="1"/>
    <col min="5411" max="5411" width="1.85546875" style="103" customWidth="1"/>
    <col min="5412" max="5413" width="0.28515625" style="103" customWidth="1"/>
    <col min="5414" max="5414" width="1" style="103" customWidth="1"/>
    <col min="5415" max="5415" width="0.5703125" style="103" customWidth="1"/>
    <col min="5416" max="5416" width="1.5703125" style="103" customWidth="1"/>
    <col min="5417" max="5417" width="0.140625" style="103" customWidth="1"/>
    <col min="5418" max="5418" width="0.28515625" style="103" customWidth="1"/>
    <col min="5419" max="5419" width="1.28515625" style="103" customWidth="1"/>
    <col min="5420" max="5420" width="0.140625" style="103" customWidth="1"/>
    <col min="5421" max="5422" width="0.28515625" style="103" customWidth="1"/>
    <col min="5423" max="5423" width="1.7109375" style="103" customWidth="1"/>
    <col min="5424" max="5424" width="0.140625" style="103" customWidth="1"/>
    <col min="5425" max="5425" width="1.140625" style="103" customWidth="1"/>
    <col min="5426" max="5426" width="0.42578125" style="103" customWidth="1"/>
    <col min="5427" max="5427" width="0.5703125" style="103" customWidth="1"/>
    <col min="5428" max="5428" width="0.42578125" style="103" customWidth="1"/>
    <col min="5429" max="5429" width="2.42578125" style="103" customWidth="1"/>
    <col min="5430" max="5430" width="0.42578125" style="103" customWidth="1"/>
    <col min="5431" max="5431" width="0.140625" style="103" customWidth="1"/>
    <col min="5432" max="5432" width="0.5703125" style="103" customWidth="1"/>
    <col min="5433" max="5433" width="0.28515625" style="103" customWidth="1"/>
    <col min="5434" max="5436" width="0.140625" style="103" customWidth="1"/>
    <col min="5437" max="5437" width="0.28515625" style="103" customWidth="1"/>
    <col min="5438" max="5438" width="0.5703125" style="103" customWidth="1"/>
    <col min="5439" max="5439" width="1.28515625" style="103" customWidth="1"/>
    <col min="5440" max="5440" width="0.42578125" style="103" customWidth="1"/>
    <col min="5441" max="5441" width="0.140625" style="103" customWidth="1"/>
    <col min="5442" max="5442" width="1" style="103" customWidth="1"/>
    <col min="5443" max="5443" width="2" style="103" customWidth="1"/>
    <col min="5444" max="5444" width="0.42578125" style="103" customWidth="1"/>
    <col min="5445" max="5445" width="1.7109375" style="103" customWidth="1"/>
    <col min="5446" max="5446" width="1" style="103" customWidth="1"/>
    <col min="5447" max="5447" width="0.5703125" style="103" customWidth="1"/>
    <col min="5448" max="5448" width="0.85546875" style="103" customWidth="1"/>
    <col min="5449" max="5449" width="0.7109375" style="103" customWidth="1"/>
    <col min="5450" max="5450" width="0.28515625" style="103" customWidth="1"/>
    <col min="5451" max="5451" width="2.7109375" style="103" customWidth="1"/>
    <col min="5452" max="5454" width="0.140625" style="103" customWidth="1"/>
    <col min="5455" max="5455" width="0.42578125" style="103" customWidth="1"/>
    <col min="5456" max="5456" width="0.5703125" style="103" customWidth="1"/>
    <col min="5457" max="5458" width="0.7109375" style="103" customWidth="1"/>
    <col min="5459" max="5459" width="3" style="103" customWidth="1"/>
    <col min="5460" max="5460" width="0.42578125" style="103" customWidth="1"/>
    <col min="5461" max="5461" width="0.140625" style="103" customWidth="1"/>
    <col min="5462" max="5462" width="1" style="103" customWidth="1"/>
    <col min="5463" max="5463" width="0.140625" style="103" customWidth="1"/>
    <col min="5464" max="5464" width="5.28515625" style="103" customWidth="1"/>
    <col min="5465" max="5465" width="1.85546875" style="103" customWidth="1"/>
    <col min="5466" max="5466" width="0.28515625" style="103" customWidth="1"/>
    <col min="5467" max="5467" width="0.42578125" style="103" customWidth="1"/>
    <col min="5468" max="5470" width="0.140625" style="103" customWidth="1"/>
    <col min="5471" max="5471" width="4" style="103" customWidth="1"/>
    <col min="5472" max="5472" width="0.140625" style="103" customWidth="1"/>
    <col min="5473" max="5473" width="0.7109375" style="103" customWidth="1"/>
    <col min="5474" max="5475" width="0.140625" style="103" customWidth="1"/>
    <col min="5476" max="5476" width="2.7109375" style="103" customWidth="1"/>
    <col min="5477" max="5477" width="9.7109375" style="103" customWidth="1"/>
    <col min="5478" max="5478" width="0.28515625" style="103" customWidth="1"/>
    <col min="5479" max="5479" width="10" style="103" customWidth="1"/>
    <col min="5480" max="5480" width="11.140625" style="103" customWidth="1"/>
    <col min="5481" max="5632" width="9.140625" style="103"/>
    <col min="5633" max="5633" width="4.85546875" style="103" customWidth="1"/>
    <col min="5634" max="5634" width="0.28515625" style="103" customWidth="1"/>
    <col min="5635" max="5635" width="0.140625" style="103" customWidth="1"/>
    <col min="5636" max="5636" width="0.42578125" style="103" customWidth="1"/>
    <col min="5637" max="5638" width="0.28515625" style="103" customWidth="1"/>
    <col min="5639" max="5639" width="0.140625" style="103" customWidth="1"/>
    <col min="5640" max="5640" width="14.140625" style="103" customWidth="1"/>
    <col min="5641" max="5641" width="0.28515625" style="103" customWidth="1"/>
    <col min="5642" max="5642" width="0.42578125" style="103" customWidth="1"/>
    <col min="5643" max="5643" width="5" style="103" customWidth="1"/>
    <col min="5644" max="5644" width="1.85546875" style="103" customWidth="1"/>
    <col min="5645" max="5645" width="2" style="103" customWidth="1"/>
    <col min="5646" max="5646" width="1.7109375" style="103" customWidth="1"/>
    <col min="5647" max="5647" width="0.42578125" style="103" customWidth="1"/>
    <col min="5648" max="5648" width="0.140625" style="103" customWidth="1"/>
    <col min="5649" max="5649" width="0.42578125" style="103" customWidth="1"/>
    <col min="5650" max="5650" width="0.28515625" style="103" customWidth="1"/>
    <col min="5651" max="5651" width="1.140625" style="103" customWidth="1"/>
    <col min="5652" max="5652" width="0.140625" style="103" customWidth="1"/>
    <col min="5653" max="5653" width="0.5703125" style="103" customWidth="1"/>
    <col min="5654" max="5654" width="2" style="103" customWidth="1"/>
    <col min="5655" max="5655" width="1.140625" style="103" customWidth="1"/>
    <col min="5656" max="5656" width="1.85546875" style="103" customWidth="1"/>
    <col min="5657" max="5657" width="0.28515625" style="103" customWidth="1"/>
    <col min="5658" max="5658" width="0.140625" style="103" customWidth="1"/>
    <col min="5659" max="5659" width="1.7109375" style="103" customWidth="1"/>
    <col min="5660" max="5660" width="0.7109375" style="103" customWidth="1"/>
    <col min="5661" max="5661" width="0.42578125" style="103" customWidth="1"/>
    <col min="5662" max="5662" width="1.140625" style="103" customWidth="1"/>
    <col min="5663" max="5663" width="0.85546875" style="103" customWidth="1"/>
    <col min="5664" max="5664" width="1.28515625" style="103" customWidth="1"/>
    <col min="5665" max="5665" width="1.140625" style="103" customWidth="1"/>
    <col min="5666" max="5666" width="0.140625" style="103" customWidth="1"/>
    <col min="5667" max="5667" width="1.85546875" style="103" customWidth="1"/>
    <col min="5668" max="5669" width="0.28515625" style="103" customWidth="1"/>
    <col min="5670" max="5670" width="1" style="103" customWidth="1"/>
    <col min="5671" max="5671" width="0.5703125" style="103" customWidth="1"/>
    <col min="5672" max="5672" width="1.5703125" style="103" customWidth="1"/>
    <col min="5673" max="5673" width="0.140625" style="103" customWidth="1"/>
    <col min="5674" max="5674" width="0.28515625" style="103" customWidth="1"/>
    <col min="5675" max="5675" width="1.28515625" style="103" customWidth="1"/>
    <col min="5676" max="5676" width="0.140625" style="103" customWidth="1"/>
    <col min="5677" max="5678" width="0.28515625" style="103" customWidth="1"/>
    <col min="5679" max="5679" width="1.7109375" style="103" customWidth="1"/>
    <col min="5680" max="5680" width="0.140625" style="103" customWidth="1"/>
    <col min="5681" max="5681" width="1.140625" style="103" customWidth="1"/>
    <col min="5682" max="5682" width="0.42578125" style="103" customWidth="1"/>
    <col min="5683" max="5683" width="0.5703125" style="103" customWidth="1"/>
    <col min="5684" max="5684" width="0.42578125" style="103" customWidth="1"/>
    <col min="5685" max="5685" width="2.42578125" style="103" customWidth="1"/>
    <col min="5686" max="5686" width="0.42578125" style="103" customWidth="1"/>
    <col min="5687" max="5687" width="0.140625" style="103" customWidth="1"/>
    <col min="5688" max="5688" width="0.5703125" style="103" customWidth="1"/>
    <col min="5689" max="5689" width="0.28515625" style="103" customWidth="1"/>
    <col min="5690" max="5692" width="0.140625" style="103" customWidth="1"/>
    <col min="5693" max="5693" width="0.28515625" style="103" customWidth="1"/>
    <col min="5694" max="5694" width="0.5703125" style="103" customWidth="1"/>
    <col min="5695" max="5695" width="1.28515625" style="103" customWidth="1"/>
    <col min="5696" max="5696" width="0.42578125" style="103" customWidth="1"/>
    <col min="5697" max="5697" width="0.140625" style="103" customWidth="1"/>
    <col min="5698" max="5698" width="1" style="103" customWidth="1"/>
    <col min="5699" max="5699" width="2" style="103" customWidth="1"/>
    <col min="5700" max="5700" width="0.42578125" style="103" customWidth="1"/>
    <col min="5701" max="5701" width="1.7109375" style="103" customWidth="1"/>
    <col min="5702" max="5702" width="1" style="103" customWidth="1"/>
    <col min="5703" max="5703" width="0.5703125" style="103" customWidth="1"/>
    <col min="5704" max="5704" width="0.85546875" style="103" customWidth="1"/>
    <col min="5705" max="5705" width="0.7109375" style="103" customWidth="1"/>
    <col min="5706" max="5706" width="0.28515625" style="103" customWidth="1"/>
    <col min="5707" max="5707" width="2.7109375" style="103" customWidth="1"/>
    <col min="5708" max="5710" width="0.140625" style="103" customWidth="1"/>
    <col min="5711" max="5711" width="0.42578125" style="103" customWidth="1"/>
    <col min="5712" max="5712" width="0.5703125" style="103" customWidth="1"/>
    <col min="5713" max="5714" width="0.7109375" style="103" customWidth="1"/>
    <col min="5715" max="5715" width="3" style="103" customWidth="1"/>
    <col min="5716" max="5716" width="0.42578125" style="103" customWidth="1"/>
    <col min="5717" max="5717" width="0.140625" style="103" customWidth="1"/>
    <col min="5718" max="5718" width="1" style="103" customWidth="1"/>
    <col min="5719" max="5719" width="0.140625" style="103" customWidth="1"/>
    <col min="5720" max="5720" width="5.28515625" style="103" customWidth="1"/>
    <col min="5721" max="5721" width="1.85546875" style="103" customWidth="1"/>
    <col min="5722" max="5722" width="0.28515625" style="103" customWidth="1"/>
    <col min="5723" max="5723" width="0.42578125" style="103" customWidth="1"/>
    <col min="5724" max="5726" width="0.140625" style="103" customWidth="1"/>
    <col min="5727" max="5727" width="4" style="103" customWidth="1"/>
    <col min="5728" max="5728" width="0.140625" style="103" customWidth="1"/>
    <col min="5729" max="5729" width="0.7109375" style="103" customWidth="1"/>
    <col min="5730" max="5731" width="0.140625" style="103" customWidth="1"/>
    <col min="5732" max="5732" width="2.7109375" style="103" customWidth="1"/>
    <col min="5733" max="5733" width="9.7109375" style="103" customWidth="1"/>
    <col min="5734" max="5734" width="0.28515625" style="103" customWidth="1"/>
    <col min="5735" max="5735" width="10" style="103" customWidth="1"/>
    <col min="5736" max="5736" width="11.140625" style="103" customWidth="1"/>
    <col min="5737" max="5888" width="9.140625" style="103"/>
    <col min="5889" max="5889" width="4.85546875" style="103" customWidth="1"/>
    <col min="5890" max="5890" width="0.28515625" style="103" customWidth="1"/>
    <col min="5891" max="5891" width="0.140625" style="103" customWidth="1"/>
    <col min="5892" max="5892" width="0.42578125" style="103" customWidth="1"/>
    <col min="5893" max="5894" width="0.28515625" style="103" customWidth="1"/>
    <col min="5895" max="5895" width="0.140625" style="103" customWidth="1"/>
    <col min="5896" max="5896" width="14.140625" style="103" customWidth="1"/>
    <col min="5897" max="5897" width="0.28515625" style="103" customWidth="1"/>
    <col min="5898" max="5898" width="0.42578125" style="103" customWidth="1"/>
    <col min="5899" max="5899" width="5" style="103" customWidth="1"/>
    <col min="5900" max="5900" width="1.85546875" style="103" customWidth="1"/>
    <col min="5901" max="5901" width="2" style="103" customWidth="1"/>
    <col min="5902" max="5902" width="1.7109375" style="103" customWidth="1"/>
    <col min="5903" max="5903" width="0.42578125" style="103" customWidth="1"/>
    <col min="5904" max="5904" width="0.140625" style="103" customWidth="1"/>
    <col min="5905" max="5905" width="0.42578125" style="103" customWidth="1"/>
    <col min="5906" max="5906" width="0.28515625" style="103" customWidth="1"/>
    <col min="5907" max="5907" width="1.140625" style="103" customWidth="1"/>
    <col min="5908" max="5908" width="0.140625" style="103" customWidth="1"/>
    <col min="5909" max="5909" width="0.5703125" style="103" customWidth="1"/>
    <col min="5910" max="5910" width="2" style="103" customWidth="1"/>
    <col min="5911" max="5911" width="1.140625" style="103" customWidth="1"/>
    <col min="5912" max="5912" width="1.85546875" style="103" customWidth="1"/>
    <col min="5913" max="5913" width="0.28515625" style="103" customWidth="1"/>
    <col min="5914" max="5914" width="0.140625" style="103" customWidth="1"/>
    <col min="5915" max="5915" width="1.7109375" style="103" customWidth="1"/>
    <col min="5916" max="5916" width="0.7109375" style="103" customWidth="1"/>
    <col min="5917" max="5917" width="0.42578125" style="103" customWidth="1"/>
    <col min="5918" max="5918" width="1.140625" style="103" customWidth="1"/>
    <col min="5919" max="5919" width="0.85546875" style="103" customWidth="1"/>
    <col min="5920" max="5920" width="1.28515625" style="103" customWidth="1"/>
    <col min="5921" max="5921" width="1.140625" style="103" customWidth="1"/>
    <col min="5922" max="5922" width="0.140625" style="103" customWidth="1"/>
    <col min="5923" max="5923" width="1.85546875" style="103" customWidth="1"/>
    <col min="5924" max="5925" width="0.28515625" style="103" customWidth="1"/>
    <col min="5926" max="5926" width="1" style="103" customWidth="1"/>
    <col min="5927" max="5927" width="0.5703125" style="103" customWidth="1"/>
    <col min="5928" max="5928" width="1.5703125" style="103" customWidth="1"/>
    <col min="5929" max="5929" width="0.140625" style="103" customWidth="1"/>
    <col min="5930" max="5930" width="0.28515625" style="103" customWidth="1"/>
    <col min="5931" max="5931" width="1.28515625" style="103" customWidth="1"/>
    <col min="5932" max="5932" width="0.140625" style="103" customWidth="1"/>
    <col min="5933" max="5934" width="0.28515625" style="103" customWidth="1"/>
    <col min="5935" max="5935" width="1.7109375" style="103" customWidth="1"/>
    <col min="5936" max="5936" width="0.140625" style="103" customWidth="1"/>
    <col min="5937" max="5937" width="1.140625" style="103" customWidth="1"/>
    <col min="5938" max="5938" width="0.42578125" style="103" customWidth="1"/>
    <col min="5939" max="5939" width="0.5703125" style="103" customWidth="1"/>
    <col min="5940" max="5940" width="0.42578125" style="103" customWidth="1"/>
    <col min="5941" max="5941" width="2.42578125" style="103" customWidth="1"/>
    <col min="5942" max="5942" width="0.42578125" style="103" customWidth="1"/>
    <col min="5943" max="5943" width="0.140625" style="103" customWidth="1"/>
    <col min="5944" max="5944" width="0.5703125" style="103" customWidth="1"/>
    <col min="5945" max="5945" width="0.28515625" style="103" customWidth="1"/>
    <col min="5946" max="5948" width="0.140625" style="103" customWidth="1"/>
    <col min="5949" max="5949" width="0.28515625" style="103" customWidth="1"/>
    <col min="5950" max="5950" width="0.5703125" style="103" customWidth="1"/>
    <col min="5951" max="5951" width="1.28515625" style="103" customWidth="1"/>
    <col min="5952" max="5952" width="0.42578125" style="103" customWidth="1"/>
    <col min="5953" max="5953" width="0.140625" style="103" customWidth="1"/>
    <col min="5954" max="5954" width="1" style="103" customWidth="1"/>
    <col min="5955" max="5955" width="2" style="103" customWidth="1"/>
    <col min="5956" max="5956" width="0.42578125" style="103" customWidth="1"/>
    <col min="5957" max="5957" width="1.7109375" style="103" customWidth="1"/>
    <col min="5958" max="5958" width="1" style="103" customWidth="1"/>
    <col min="5959" max="5959" width="0.5703125" style="103" customWidth="1"/>
    <col min="5960" max="5960" width="0.85546875" style="103" customWidth="1"/>
    <col min="5961" max="5961" width="0.7109375" style="103" customWidth="1"/>
    <col min="5962" max="5962" width="0.28515625" style="103" customWidth="1"/>
    <col min="5963" max="5963" width="2.7109375" style="103" customWidth="1"/>
    <col min="5964" max="5966" width="0.140625" style="103" customWidth="1"/>
    <col min="5967" max="5967" width="0.42578125" style="103" customWidth="1"/>
    <col min="5968" max="5968" width="0.5703125" style="103" customWidth="1"/>
    <col min="5969" max="5970" width="0.7109375" style="103" customWidth="1"/>
    <col min="5971" max="5971" width="3" style="103" customWidth="1"/>
    <col min="5972" max="5972" width="0.42578125" style="103" customWidth="1"/>
    <col min="5973" max="5973" width="0.140625" style="103" customWidth="1"/>
    <col min="5974" max="5974" width="1" style="103" customWidth="1"/>
    <col min="5975" max="5975" width="0.140625" style="103" customWidth="1"/>
    <col min="5976" max="5976" width="5.28515625" style="103" customWidth="1"/>
    <col min="5977" max="5977" width="1.85546875" style="103" customWidth="1"/>
    <col min="5978" max="5978" width="0.28515625" style="103" customWidth="1"/>
    <col min="5979" max="5979" width="0.42578125" style="103" customWidth="1"/>
    <col min="5980" max="5982" width="0.140625" style="103" customWidth="1"/>
    <col min="5983" max="5983" width="4" style="103" customWidth="1"/>
    <col min="5984" max="5984" width="0.140625" style="103" customWidth="1"/>
    <col min="5985" max="5985" width="0.7109375" style="103" customWidth="1"/>
    <col min="5986" max="5987" width="0.140625" style="103" customWidth="1"/>
    <col min="5988" max="5988" width="2.7109375" style="103" customWidth="1"/>
    <col min="5989" max="5989" width="9.7109375" style="103" customWidth="1"/>
    <col min="5990" max="5990" width="0.28515625" style="103" customWidth="1"/>
    <col min="5991" max="5991" width="10" style="103" customWidth="1"/>
    <col min="5992" max="5992" width="11.140625" style="103" customWidth="1"/>
    <col min="5993" max="6144" width="9.140625" style="103"/>
    <col min="6145" max="6145" width="4.85546875" style="103" customWidth="1"/>
    <col min="6146" max="6146" width="0.28515625" style="103" customWidth="1"/>
    <col min="6147" max="6147" width="0.140625" style="103" customWidth="1"/>
    <col min="6148" max="6148" width="0.42578125" style="103" customWidth="1"/>
    <col min="6149" max="6150" width="0.28515625" style="103" customWidth="1"/>
    <col min="6151" max="6151" width="0.140625" style="103" customWidth="1"/>
    <col min="6152" max="6152" width="14.140625" style="103" customWidth="1"/>
    <col min="6153" max="6153" width="0.28515625" style="103" customWidth="1"/>
    <col min="6154" max="6154" width="0.42578125" style="103" customWidth="1"/>
    <col min="6155" max="6155" width="5" style="103" customWidth="1"/>
    <col min="6156" max="6156" width="1.85546875" style="103" customWidth="1"/>
    <col min="6157" max="6157" width="2" style="103" customWidth="1"/>
    <col min="6158" max="6158" width="1.7109375" style="103" customWidth="1"/>
    <col min="6159" max="6159" width="0.42578125" style="103" customWidth="1"/>
    <col min="6160" max="6160" width="0.140625" style="103" customWidth="1"/>
    <col min="6161" max="6161" width="0.42578125" style="103" customWidth="1"/>
    <col min="6162" max="6162" width="0.28515625" style="103" customWidth="1"/>
    <col min="6163" max="6163" width="1.140625" style="103" customWidth="1"/>
    <col min="6164" max="6164" width="0.140625" style="103" customWidth="1"/>
    <col min="6165" max="6165" width="0.5703125" style="103" customWidth="1"/>
    <col min="6166" max="6166" width="2" style="103" customWidth="1"/>
    <col min="6167" max="6167" width="1.140625" style="103" customWidth="1"/>
    <col min="6168" max="6168" width="1.85546875" style="103" customWidth="1"/>
    <col min="6169" max="6169" width="0.28515625" style="103" customWidth="1"/>
    <col min="6170" max="6170" width="0.140625" style="103" customWidth="1"/>
    <col min="6171" max="6171" width="1.7109375" style="103" customWidth="1"/>
    <col min="6172" max="6172" width="0.7109375" style="103" customWidth="1"/>
    <col min="6173" max="6173" width="0.42578125" style="103" customWidth="1"/>
    <col min="6174" max="6174" width="1.140625" style="103" customWidth="1"/>
    <col min="6175" max="6175" width="0.85546875" style="103" customWidth="1"/>
    <col min="6176" max="6176" width="1.28515625" style="103" customWidth="1"/>
    <col min="6177" max="6177" width="1.140625" style="103" customWidth="1"/>
    <col min="6178" max="6178" width="0.140625" style="103" customWidth="1"/>
    <col min="6179" max="6179" width="1.85546875" style="103" customWidth="1"/>
    <col min="6180" max="6181" width="0.28515625" style="103" customWidth="1"/>
    <col min="6182" max="6182" width="1" style="103" customWidth="1"/>
    <col min="6183" max="6183" width="0.5703125" style="103" customWidth="1"/>
    <col min="6184" max="6184" width="1.5703125" style="103" customWidth="1"/>
    <col min="6185" max="6185" width="0.140625" style="103" customWidth="1"/>
    <col min="6186" max="6186" width="0.28515625" style="103" customWidth="1"/>
    <col min="6187" max="6187" width="1.28515625" style="103" customWidth="1"/>
    <col min="6188" max="6188" width="0.140625" style="103" customWidth="1"/>
    <col min="6189" max="6190" width="0.28515625" style="103" customWidth="1"/>
    <col min="6191" max="6191" width="1.7109375" style="103" customWidth="1"/>
    <col min="6192" max="6192" width="0.140625" style="103" customWidth="1"/>
    <col min="6193" max="6193" width="1.140625" style="103" customWidth="1"/>
    <col min="6194" max="6194" width="0.42578125" style="103" customWidth="1"/>
    <col min="6195" max="6195" width="0.5703125" style="103" customWidth="1"/>
    <col min="6196" max="6196" width="0.42578125" style="103" customWidth="1"/>
    <col min="6197" max="6197" width="2.42578125" style="103" customWidth="1"/>
    <col min="6198" max="6198" width="0.42578125" style="103" customWidth="1"/>
    <col min="6199" max="6199" width="0.140625" style="103" customWidth="1"/>
    <col min="6200" max="6200" width="0.5703125" style="103" customWidth="1"/>
    <col min="6201" max="6201" width="0.28515625" style="103" customWidth="1"/>
    <col min="6202" max="6204" width="0.140625" style="103" customWidth="1"/>
    <col min="6205" max="6205" width="0.28515625" style="103" customWidth="1"/>
    <col min="6206" max="6206" width="0.5703125" style="103" customWidth="1"/>
    <col min="6207" max="6207" width="1.28515625" style="103" customWidth="1"/>
    <col min="6208" max="6208" width="0.42578125" style="103" customWidth="1"/>
    <col min="6209" max="6209" width="0.140625" style="103" customWidth="1"/>
    <col min="6210" max="6210" width="1" style="103" customWidth="1"/>
    <col min="6211" max="6211" width="2" style="103" customWidth="1"/>
    <col min="6212" max="6212" width="0.42578125" style="103" customWidth="1"/>
    <col min="6213" max="6213" width="1.7109375" style="103" customWidth="1"/>
    <col min="6214" max="6214" width="1" style="103" customWidth="1"/>
    <col min="6215" max="6215" width="0.5703125" style="103" customWidth="1"/>
    <col min="6216" max="6216" width="0.85546875" style="103" customWidth="1"/>
    <col min="6217" max="6217" width="0.7109375" style="103" customWidth="1"/>
    <col min="6218" max="6218" width="0.28515625" style="103" customWidth="1"/>
    <col min="6219" max="6219" width="2.7109375" style="103" customWidth="1"/>
    <col min="6220" max="6222" width="0.140625" style="103" customWidth="1"/>
    <col min="6223" max="6223" width="0.42578125" style="103" customWidth="1"/>
    <col min="6224" max="6224" width="0.5703125" style="103" customWidth="1"/>
    <col min="6225" max="6226" width="0.7109375" style="103" customWidth="1"/>
    <col min="6227" max="6227" width="3" style="103" customWidth="1"/>
    <col min="6228" max="6228" width="0.42578125" style="103" customWidth="1"/>
    <col min="6229" max="6229" width="0.140625" style="103" customWidth="1"/>
    <col min="6230" max="6230" width="1" style="103" customWidth="1"/>
    <col min="6231" max="6231" width="0.140625" style="103" customWidth="1"/>
    <col min="6232" max="6232" width="5.28515625" style="103" customWidth="1"/>
    <col min="6233" max="6233" width="1.85546875" style="103" customWidth="1"/>
    <col min="6234" max="6234" width="0.28515625" style="103" customWidth="1"/>
    <col min="6235" max="6235" width="0.42578125" style="103" customWidth="1"/>
    <col min="6236" max="6238" width="0.140625" style="103" customWidth="1"/>
    <col min="6239" max="6239" width="4" style="103" customWidth="1"/>
    <col min="6240" max="6240" width="0.140625" style="103" customWidth="1"/>
    <col min="6241" max="6241" width="0.7109375" style="103" customWidth="1"/>
    <col min="6242" max="6243" width="0.140625" style="103" customWidth="1"/>
    <col min="6244" max="6244" width="2.7109375" style="103" customWidth="1"/>
    <col min="6245" max="6245" width="9.7109375" style="103" customWidth="1"/>
    <col min="6246" max="6246" width="0.28515625" style="103" customWidth="1"/>
    <col min="6247" max="6247" width="10" style="103" customWidth="1"/>
    <col min="6248" max="6248" width="11.140625" style="103" customWidth="1"/>
    <col min="6249" max="6400" width="9.140625" style="103"/>
    <col min="6401" max="6401" width="4.85546875" style="103" customWidth="1"/>
    <col min="6402" max="6402" width="0.28515625" style="103" customWidth="1"/>
    <col min="6403" max="6403" width="0.140625" style="103" customWidth="1"/>
    <col min="6404" max="6404" width="0.42578125" style="103" customWidth="1"/>
    <col min="6405" max="6406" width="0.28515625" style="103" customWidth="1"/>
    <col min="6407" max="6407" width="0.140625" style="103" customWidth="1"/>
    <col min="6408" max="6408" width="14.140625" style="103" customWidth="1"/>
    <col min="6409" max="6409" width="0.28515625" style="103" customWidth="1"/>
    <col min="6410" max="6410" width="0.42578125" style="103" customWidth="1"/>
    <col min="6411" max="6411" width="5" style="103" customWidth="1"/>
    <col min="6412" max="6412" width="1.85546875" style="103" customWidth="1"/>
    <col min="6413" max="6413" width="2" style="103" customWidth="1"/>
    <col min="6414" max="6414" width="1.7109375" style="103" customWidth="1"/>
    <col min="6415" max="6415" width="0.42578125" style="103" customWidth="1"/>
    <col min="6416" max="6416" width="0.140625" style="103" customWidth="1"/>
    <col min="6417" max="6417" width="0.42578125" style="103" customWidth="1"/>
    <col min="6418" max="6418" width="0.28515625" style="103" customWidth="1"/>
    <col min="6419" max="6419" width="1.140625" style="103" customWidth="1"/>
    <col min="6420" max="6420" width="0.140625" style="103" customWidth="1"/>
    <col min="6421" max="6421" width="0.5703125" style="103" customWidth="1"/>
    <col min="6422" max="6422" width="2" style="103" customWidth="1"/>
    <col min="6423" max="6423" width="1.140625" style="103" customWidth="1"/>
    <col min="6424" max="6424" width="1.85546875" style="103" customWidth="1"/>
    <col min="6425" max="6425" width="0.28515625" style="103" customWidth="1"/>
    <col min="6426" max="6426" width="0.140625" style="103" customWidth="1"/>
    <col min="6427" max="6427" width="1.7109375" style="103" customWidth="1"/>
    <col min="6428" max="6428" width="0.7109375" style="103" customWidth="1"/>
    <col min="6429" max="6429" width="0.42578125" style="103" customWidth="1"/>
    <col min="6430" max="6430" width="1.140625" style="103" customWidth="1"/>
    <col min="6431" max="6431" width="0.85546875" style="103" customWidth="1"/>
    <col min="6432" max="6432" width="1.28515625" style="103" customWidth="1"/>
    <col min="6433" max="6433" width="1.140625" style="103" customWidth="1"/>
    <col min="6434" max="6434" width="0.140625" style="103" customWidth="1"/>
    <col min="6435" max="6435" width="1.85546875" style="103" customWidth="1"/>
    <col min="6436" max="6437" width="0.28515625" style="103" customWidth="1"/>
    <col min="6438" max="6438" width="1" style="103" customWidth="1"/>
    <col min="6439" max="6439" width="0.5703125" style="103" customWidth="1"/>
    <col min="6440" max="6440" width="1.5703125" style="103" customWidth="1"/>
    <col min="6441" max="6441" width="0.140625" style="103" customWidth="1"/>
    <col min="6442" max="6442" width="0.28515625" style="103" customWidth="1"/>
    <col min="6443" max="6443" width="1.28515625" style="103" customWidth="1"/>
    <col min="6444" max="6444" width="0.140625" style="103" customWidth="1"/>
    <col min="6445" max="6446" width="0.28515625" style="103" customWidth="1"/>
    <col min="6447" max="6447" width="1.7109375" style="103" customWidth="1"/>
    <col min="6448" max="6448" width="0.140625" style="103" customWidth="1"/>
    <col min="6449" max="6449" width="1.140625" style="103" customWidth="1"/>
    <col min="6450" max="6450" width="0.42578125" style="103" customWidth="1"/>
    <col min="6451" max="6451" width="0.5703125" style="103" customWidth="1"/>
    <col min="6452" max="6452" width="0.42578125" style="103" customWidth="1"/>
    <col min="6453" max="6453" width="2.42578125" style="103" customWidth="1"/>
    <col min="6454" max="6454" width="0.42578125" style="103" customWidth="1"/>
    <col min="6455" max="6455" width="0.140625" style="103" customWidth="1"/>
    <col min="6456" max="6456" width="0.5703125" style="103" customWidth="1"/>
    <col min="6457" max="6457" width="0.28515625" style="103" customWidth="1"/>
    <col min="6458" max="6460" width="0.140625" style="103" customWidth="1"/>
    <col min="6461" max="6461" width="0.28515625" style="103" customWidth="1"/>
    <col min="6462" max="6462" width="0.5703125" style="103" customWidth="1"/>
    <col min="6463" max="6463" width="1.28515625" style="103" customWidth="1"/>
    <col min="6464" max="6464" width="0.42578125" style="103" customWidth="1"/>
    <col min="6465" max="6465" width="0.140625" style="103" customWidth="1"/>
    <col min="6466" max="6466" width="1" style="103" customWidth="1"/>
    <col min="6467" max="6467" width="2" style="103" customWidth="1"/>
    <col min="6468" max="6468" width="0.42578125" style="103" customWidth="1"/>
    <col min="6469" max="6469" width="1.7109375" style="103" customWidth="1"/>
    <col min="6470" max="6470" width="1" style="103" customWidth="1"/>
    <col min="6471" max="6471" width="0.5703125" style="103" customWidth="1"/>
    <col min="6472" max="6472" width="0.85546875" style="103" customWidth="1"/>
    <col min="6473" max="6473" width="0.7109375" style="103" customWidth="1"/>
    <col min="6474" max="6474" width="0.28515625" style="103" customWidth="1"/>
    <col min="6475" max="6475" width="2.7109375" style="103" customWidth="1"/>
    <col min="6476" max="6478" width="0.140625" style="103" customWidth="1"/>
    <col min="6479" max="6479" width="0.42578125" style="103" customWidth="1"/>
    <col min="6480" max="6480" width="0.5703125" style="103" customWidth="1"/>
    <col min="6481" max="6482" width="0.7109375" style="103" customWidth="1"/>
    <col min="6483" max="6483" width="3" style="103" customWidth="1"/>
    <col min="6484" max="6484" width="0.42578125" style="103" customWidth="1"/>
    <col min="6485" max="6485" width="0.140625" style="103" customWidth="1"/>
    <col min="6486" max="6486" width="1" style="103" customWidth="1"/>
    <col min="6487" max="6487" width="0.140625" style="103" customWidth="1"/>
    <col min="6488" max="6488" width="5.28515625" style="103" customWidth="1"/>
    <col min="6489" max="6489" width="1.85546875" style="103" customWidth="1"/>
    <col min="6490" max="6490" width="0.28515625" style="103" customWidth="1"/>
    <col min="6491" max="6491" width="0.42578125" style="103" customWidth="1"/>
    <col min="6492" max="6494" width="0.140625" style="103" customWidth="1"/>
    <col min="6495" max="6495" width="4" style="103" customWidth="1"/>
    <col min="6496" max="6496" width="0.140625" style="103" customWidth="1"/>
    <col min="6497" max="6497" width="0.7109375" style="103" customWidth="1"/>
    <col min="6498" max="6499" width="0.140625" style="103" customWidth="1"/>
    <col min="6500" max="6500" width="2.7109375" style="103" customWidth="1"/>
    <col min="6501" max="6501" width="9.7109375" style="103" customWidth="1"/>
    <col min="6502" max="6502" width="0.28515625" style="103" customWidth="1"/>
    <col min="6503" max="6503" width="10" style="103" customWidth="1"/>
    <col min="6504" max="6504" width="11.140625" style="103" customWidth="1"/>
    <col min="6505" max="6656" width="9.140625" style="103"/>
    <col min="6657" max="6657" width="4.85546875" style="103" customWidth="1"/>
    <col min="6658" max="6658" width="0.28515625" style="103" customWidth="1"/>
    <col min="6659" max="6659" width="0.140625" style="103" customWidth="1"/>
    <col min="6660" max="6660" width="0.42578125" style="103" customWidth="1"/>
    <col min="6661" max="6662" width="0.28515625" style="103" customWidth="1"/>
    <col min="6663" max="6663" width="0.140625" style="103" customWidth="1"/>
    <col min="6664" max="6664" width="14.140625" style="103" customWidth="1"/>
    <col min="6665" max="6665" width="0.28515625" style="103" customWidth="1"/>
    <col min="6666" max="6666" width="0.42578125" style="103" customWidth="1"/>
    <col min="6667" max="6667" width="5" style="103" customWidth="1"/>
    <col min="6668" max="6668" width="1.85546875" style="103" customWidth="1"/>
    <col min="6669" max="6669" width="2" style="103" customWidth="1"/>
    <col min="6670" max="6670" width="1.7109375" style="103" customWidth="1"/>
    <col min="6671" max="6671" width="0.42578125" style="103" customWidth="1"/>
    <col min="6672" max="6672" width="0.140625" style="103" customWidth="1"/>
    <col min="6673" max="6673" width="0.42578125" style="103" customWidth="1"/>
    <col min="6674" max="6674" width="0.28515625" style="103" customWidth="1"/>
    <col min="6675" max="6675" width="1.140625" style="103" customWidth="1"/>
    <col min="6676" max="6676" width="0.140625" style="103" customWidth="1"/>
    <col min="6677" max="6677" width="0.5703125" style="103" customWidth="1"/>
    <col min="6678" max="6678" width="2" style="103" customWidth="1"/>
    <col min="6679" max="6679" width="1.140625" style="103" customWidth="1"/>
    <col min="6680" max="6680" width="1.85546875" style="103" customWidth="1"/>
    <col min="6681" max="6681" width="0.28515625" style="103" customWidth="1"/>
    <col min="6682" max="6682" width="0.140625" style="103" customWidth="1"/>
    <col min="6683" max="6683" width="1.7109375" style="103" customWidth="1"/>
    <col min="6684" max="6684" width="0.7109375" style="103" customWidth="1"/>
    <col min="6685" max="6685" width="0.42578125" style="103" customWidth="1"/>
    <col min="6686" max="6686" width="1.140625" style="103" customWidth="1"/>
    <col min="6687" max="6687" width="0.85546875" style="103" customWidth="1"/>
    <col min="6688" max="6688" width="1.28515625" style="103" customWidth="1"/>
    <col min="6689" max="6689" width="1.140625" style="103" customWidth="1"/>
    <col min="6690" max="6690" width="0.140625" style="103" customWidth="1"/>
    <col min="6691" max="6691" width="1.85546875" style="103" customWidth="1"/>
    <col min="6692" max="6693" width="0.28515625" style="103" customWidth="1"/>
    <col min="6694" max="6694" width="1" style="103" customWidth="1"/>
    <col min="6695" max="6695" width="0.5703125" style="103" customWidth="1"/>
    <col min="6696" max="6696" width="1.5703125" style="103" customWidth="1"/>
    <col min="6697" max="6697" width="0.140625" style="103" customWidth="1"/>
    <col min="6698" max="6698" width="0.28515625" style="103" customWidth="1"/>
    <col min="6699" max="6699" width="1.28515625" style="103" customWidth="1"/>
    <col min="6700" max="6700" width="0.140625" style="103" customWidth="1"/>
    <col min="6701" max="6702" width="0.28515625" style="103" customWidth="1"/>
    <col min="6703" max="6703" width="1.7109375" style="103" customWidth="1"/>
    <col min="6704" max="6704" width="0.140625" style="103" customWidth="1"/>
    <col min="6705" max="6705" width="1.140625" style="103" customWidth="1"/>
    <col min="6706" max="6706" width="0.42578125" style="103" customWidth="1"/>
    <col min="6707" max="6707" width="0.5703125" style="103" customWidth="1"/>
    <col min="6708" max="6708" width="0.42578125" style="103" customWidth="1"/>
    <col min="6709" max="6709" width="2.42578125" style="103" customWidth="1"/>
    <col min="6710" max="6710" width="0.42578125" style="103" customWidth="1"/>
    <col min="6711" max="6711" width="0.140625" style="103" customWidth="1"/>
    <col min="6712" max="6712" width="0.5703125" style="103" customWidth="1"/>
    <col min="6713" max="6713" width="0.28515625" style="103" customWidth="1"/>
    <col min="6714" max="6716" width="0.140625" style="103" customWidth="1"/>
    <col min="6717" max="6717" width="0.28515625" style="103" customWidth="1"/>
    <col min="6718" max="6718" width="0.5703125" style="103" customWidth="1"/>
    <col min="6719" max="6719" width="1.28515625" style="103" customWidth="1"/>
    <col min="6720" max="6720" width="0.42578125" style="103" customWidth="1"/>
    <col min="6721" max="6721" width="0.140625" style="103" customWidth="1"/>
    <col min="6722" max="6722" width="1" style="103" customWidth="1"/>
    <col min="6723" max="6723" width="2" style="103" customWidth="1"/>
    <col min="6724" max="6724" width="0.42578125" style="103" customWidth="1"/>
    <col min="6725" max="6725" width="1.7109375" style="103" customWidth="1"/>
    <col min="6726" max="6726" width="1" style="103" customWidth="1"/>
    <col min="6727" max="6727" width="0.5703125" style="103" customWidth="1"/>
    <col min="6728" max="6728" width="0.85546875" style="103" customWidth="1"/>
    <col min="6729" max="6729" width="0.7109375" style="103" customWidth="1"/>
    <col min="6730" max="6730" width="0.28515625" style="103" customWidth="1"/>
    <col min="6731" max="6731" width="2.7109375" style="103" customWidth="1"/>
    <col min="6732" max="6734" width="0.140625" style="103" customWidth="1"/>
    <col min="6735" max="6735" width="0.42578125" style="103" customWidth="1"/>
    <col min="6736" max="6736" width="0.5703125" style="103" customWidth="1"/>
    <col min="6737" max="6738" width="0.7109375" style="103" customWidth="1"/>
    <col min="6739" max="6739" width="3" style="103" customWidth="1"/>
    <col min="6740" max="6740" width="0.42578125" style="103" customWidth="1"/>
    <col min="6741" max="6741" width="0.140625" style="103" customWidth="1"/>
    <col min="6742" max="6742" width="1" style="103" customWidth="1"/>
    <col min="6743" max="6743" width="0.140625" style="103" customWidth="1"/>
    <col min="6744" max="6744" width="5.28515625" style="103" customWidth="1"/>
    <col min="6745" max="6745" width="1.85546875" style="103" customWidth="1"/>
    <col min="6746" max="6746" width="0.28515625" style="103" customWidth="1"/>
    <col min="6747" max="6747" width="0.42578125" style="103" customWidth="1"/>
    <col min="6748" max="6750" width="0.140625" style="103" customWidth="1"/>
    <col min="6751" max="6751" width="4" style="103" customWidth="1"/>
    <col min="6752" max="6752" width="0.140625" style="103" customWidth="1"/>
    <col min="6753" max="6753" width="0.7109375" style="103" customWidth="1"/>
    <col min="6754" max="6755" width="0.140625" style="103" customWidth="1"/>
    <col min="6756" max="6756" width="2.7109375" style="103" customWidth="1"/>
    <col min="6757" max="6757" width="9.7109375" style="103" customWidth="1"/>
    <col min="6758" max="6758" width="0.28515625" style="103" customWidth="1"/>
    <col min="6759" max="6759" width="10" style="103" customWidth="1"/>
    <col min="6760" max="6760" width="11.140625" style="103" customWidth="1"/>
    <col min="6761" max="6912" width="9.140625" style="103"/>
    <col min="6913" max="6913" width="4.85546875" style="103" customWidth="1"/>
    <col min="6914" max="6914" width="0.28515625" style="103" customWidth="1"/>
    <col min="6915" max="6915" width="0.140625" style="103" customWidth="1"/>
    <col min="6916" max="6916" width="0.42578125" style="103" customWidth="1"/>
    <col min="6917" max="6918" width="0.28515625" style="103" customWidth="1"/>
    <col min="6919" max="6919" width="0.140625" style="103" customWidth="1"/>
    <col min="6920" max="6920" width="14.140625" style="103" customWidth="1"/>
    <col min="6921" max="6921" width="0.28515625" style="103" customWidth="1"/>
    <col min="6922" max="6922" width="0.42578125" style="103" customWidth="1"/>
    <col min="6923" max="6923" width="5" style="103" customWidth="1"/>
    <col min="6924" max="6924" width="1.85546875" style="103" customWidth="1"/>
    <col min="6925" max="6925" width="2" style="103" customWidth="1"/>
    <col min="6926" max="6926" width="1.7109375" style="103" customWidth="1"/>
    <col min="6927" max="6927" width="0.42578125" style="103" customWidth="1"/>
    <col min="6928" max="6928" width="0.140625" style="103" customWidth="1"/>
    <col min="6929" max="6929" width="0.42578125" style="103" customWidth="1"/>
    <col min="6930" max="6930" width="0.28515625" style="103" customWidth="1"/>
    <col min="6931" max="6931" width="1.140625" style="103" customWidth="1"/>
    <col min="6932" max="6932" width="0.140625" style="103" customWidth="1"/>
    <col min="6933" max="6933" width="0.5703125" style="103" customWidth="1"/>
    <col min="6934" max="6934" width="2" style="103" customWidth="1"/>
    <col min="6935" max="6935" width="1.140625" style="103" customWidth="1"/>
    <col min="6936" max="6936" width="1.85546875" style="103" customWidth="1"/>
    <col min="6937" max="6937" width="0.28515625" style="103" customWidth="1"/>
    <col min="6938" max="6938" width="0.140625" style="103" customWidth="1"/>
    <col min="6939" max="6939" width="1.7109375" style="103" customWidth="1"/>
    <col min="6940" max="6940" width="0.7109375" style="103" customWidth="1"/>
    <col min="6941" max="6941" width="0.42578125" style="103" customWidth="1"/>
    <col min="6942" max="6942" width="1.140625" style="103" customWidth="1"/>
    <col min="6943" max="6943" width="0.85546875" style="103" customWidth="1"/>
    <col min="6944" max="6944" width="1.28515625" style="103" customWidth="1"/>
    <col min="6945" max="6945" width="1.140625" style="103" customWidth="1"/>
    <col min="6946" max="6946" width="0.140625" style="103" customWidth="1"/>
    <col min="6947" max="6947" width="1.85546875" style="103" customWidth="1"/>
    <col min="6948" max="6949" width="0.28515625" style="103" customWidth="1"/>
    <col min="6950" max="6950" width="1" style="103" customWidth="1"/>
    <col min="6951" max="6951" width="0.5703125" style="103" customWidth="1"/>
    <col min="6952" max="6952" width="1.5703125" style="103" customWidth="1"/>
    <col min="6953" max="6953" width="0.140625" style="103" customWidth="1"/>
    <col min="6954" max="6954" width="0.28515625" style="103" customWidth="1"/>
    <col min="6955" max="6955" width="1.28515625" style="103" customWidth="1"/>
    <col min="6956" max="6956" width="0.140625" style="103" customWidth="1"/>
    <col min="6957" max="6958" width="0.28515625" style="103" customWidth="1"/>
    <col min="6959" max="6959" width="1.7109375" style="103" customWidth="1"/>
    <col min="6960" max="6960" width="0.140625" style="103" customWidth="1"/>
    <col min="6961" max="6961" width="1.140625" style="103" customWidth="1"/>
    <col min="6962" max="6962" width="0.42578125" style="103" customWidth="1"/>
    <col min="6963" max="6963" width="0.5703125" style="103" customWidth="1"/>
    <col min="6964" max="6964" width="0.42578125" style="103" customWidth="1"/>
    <col min="6965" max="6965" width="2.42578125" style="103" customWidth="1"/>
    <col min="6966" max="6966" width="0.42578125" style="103" customWidth="1"/>
    <col min="6967" max="6967" width="0.140625" style="103" customWidth="1"/>
    <col min="6968" max="6968" width="0.5703125" style="103" customWidth="1"/>
    <col min="6969" max="6969" width="0.28515625" style="103" customWidth="1"/>
    <col min="6970" max="6972" width="0.140625" style="103" customWidth="1"/>
    <col min="6973" max="6973" width="0.28515625" style="103" customWidth="1"/>
    <col min="6974" max="6974" width="0.5703125" style="103" customWidth="1"/>
    <col min="6975" max="6975" width="1.28515625" style="103" customWidth="1"/>
    <col min="6976" max="6976" width="0.42578125" style="103" customWidth="1"/>
    <col min="6977" max="6977" width="0.140625" style="103" customWidth="1"/>
    <col min="6978" max="6978" width="1" style="103" customWidth="1"/>
    <col min="6979" max="6979" width="2" style="103" customWidth="1"/>
    <col min="6980" max="6980" width="0.42578125" style="103" customWidth="1"/>
    <col min="6981" max="6981" width="1.7109375" style="103" customWidth="1"/>
    <col min="6982" max="6982" width="1" style="103" customWidth="1"/>
    <col min="6983" max="6983" width="0.5703125" style="103" customWidth="1"/>
    <col min="6984" max="6984" width="0.85546875" style="103" customWidth="1"/>
    <col min="6985" max="6985" width="0.7109375" style="103" customWidth="1"/>
    <col min="6986" max="6986" width="0.28515625" style="103" customWidth="1"/>
    <col min="6987" max="6987" width="2.7109375" style="103" customWidth="1"/>
    <col min="6988" max="6990" width="0.140625" style="103" customWidth="1"/>
    <col min="6991" max="6991" width="0.42578125" style="103" customWidth="1"/>
    <col min="6992" max="6992" width="0.5703125" style="103" customWidth="1"/>
    <col min="6993" max="6994" width="0.7109375" style="103" customWidth="1"/>
    <col min="6995" max="6995" width="3" style="103" customWidth="1"/>
    <col min="6996" max="6996" width="0.42578125" style="103" customWidth="1"/>
    <col min="6997" max="6997" width="0.140625" style="103" customWidth="1"/>
    <col min="6998" max="6998" width="1" style="103" customWidth="1"/>
    <col min="6999" max="6999" width="0.140625" style="103" customWidth="1"/>
    <col min="7000" max="7000" width="5.28515625" style="103" customWidth="1"/>
    <col min="7001" max="7001" width="1.85546875" style="103" customWidth="1"/>
    <col min="7002" max="7002" width="0.28515625" style="103" customWidth="1"/>
    <col min="7003" max="7003" width="0.42578125" style="103" customWidth="1"/>
    <col min="7004" max="7006" width="0.140625" style="103" customWidth="1"/>
    <col min="7007" max="7007" width="4" style="103" customWidth="1"/>
    <col min="7008" max="7008" width="0.140625" style="103" customWidth="1"/>
    <col min="7009" max="7009" width="0.7109375" style="103" customWidth="1"/>
    <col min="7010" max="7011" width="0.140625" style="103" customWidth="1"/>
    <col min="7012" max="7012" width="2.7109375" style="103" customWidth="1"/>
    <col min="7013" max="7013" width="9.7109375" style="103" customWidth="1"/>
    <col min="7014" max="7014" width="0.28515625" style="103" customWidth="1"/>
    <col min="7015" max="7015" width="10" style="103" customWidth="1"/>
    <col min="7016" max="7016" width="11.140625" style="103" customWidth="1"/>
    <col min="7017" max="7168" width="9.140625" style="103"/>
    <col min="7169" max="7169" width="4.85546875" style="103" customWidth="1"/>
    <col min="7170" max="7170" width="0.28515625" style="103" customWidth="1"/>
    <col min="7171" max="7171" width="0.140625" style="103" customWidth="1"/>
    <col min="7172" max="7172" width="0.42578125" style="103" customWidth="1"/>
    <col min="7173" max="7174" width="0.28515625" style="103" customWidth="1"/>
    <col min="7175" max="7175" width="0.140625" style="103" customWidth="1"/>
    <col min="7176" max="7176" width="14.140625" style="103" customWidth="1"/>
    <col min="7177" max="7177" width="0.28515625" style="103" customWidth="1"/>
    <col min="7178" max="7178" width="0.42578125" style="103" customWidth="1"/>
    <col min="7179" max="7179" width="5" style="103" customWidth="1"/>
    <col min="7180" max="7180" width="1.85546875" style="103" customWidth="1"/>
    <col min="7181" max="7181" width="2" style="103" customWidth="1"/>
    <col min="7182" max="7182" width="1.7109375" style="103" customWidth="1"/>
    <col min="7183" max="7183" width="0.42578125" style="103" customWidth="1"/>
    <col min="7184" max="7184" width="0.140625" style="103" customWidth="1"/>
    <col min="7185" max="7185" width="0.42578125" style="103" customWidth="1"/>
    <col min="7186" max="7186" width="0.28515625" style="103" customWidth="1"/>
    <col min="7187" max="7187" width="1.140625" style="103" customWidth="1"/>
    <col min="7188" max="7188" width="0.140625" style="103" customWidth="1"/>
    <col min="7189" max="7189" width="0.5703125" style="103" customWidth="1"/>
    <col min="7190" max="7190" width="2" style="103" customWidth="1"/>
    <col min="7191" max="7191" width="1.140625" style="103" customWidth="1"/>
    <col min="7192" max="7192" width="1.85546875" style="103" customWidth="1"/>
    <col min="7193" max="7193" width="0.28515625" style="103" customWidth="1"/>
    <col min="7194" max="7194" width="0.140625" style="103" customWidth="1"/>
    <col min="7195" max="7195" width="1.7109375" style="103" customWidth="1"/>
    <col min="7196" max="7196" width="0.7109375" style="103" customWidth="1"/>
    <col min="7197" max="7197" width="0.42578125" style="103" customWidth="1"/>
    <col min="7198" max="7198" width="1.140625" style="103" customWidth="1"/>
    <col min="7199" max="7199" width="0.85546875" style="103" customWidth="1"/>
    <col min="7200" max="7200" width="1.28515625" style="103" customWidth="1"/>
    <col min="7201" max="7201" width="1.140625" style="103" customWidth="1"/>
    <col min="7202" max="7202" width="0.140625" style="103" customWidth="1"/>
    <col min="7203" max="7203" width="1.85546875" style="103" customWidth="1"/>
    <col min="7204" max="7205" width="0.28515625" style="103" customWidth="1"/>
    <col min="7206" max="7206" width="1" style="103" customWidth="1"/>
    <col min="7207" max="7207" width="0.5703125" style="103" customWidth="1"/>
    <col min="7208" max="7208" width="1.5703125" style="103" customWidth="1"/>
    <col min="7209" max="7209" width="0.140625" style="103" customWidth="1"/>
    <col min="7210" max="7210" width="0.28515625" style="103" customWidth="1"/>
    <col min="7211" max="7211" width="1.28515625" style="103" customWidth="1"/>
    <col min="7212" max="7212" width="0.140625" style="103" customWidth="1"/>
    <col min="7213" max="7214" width="0.28515625" style="103" customWidth="1"/>
    <col min="7215" max="7215" width="1.7109375" style="103" customWidth="1"/>
    <col min="7216" max="7216" width="0.140625" style="103" customWidth="1"/>
    <col min="7217" max="7217" width="1.140625" style="103" customWidth="1"/>
    <col min="7218" max="7218" width="0.42578125" style="103" customWidth="1"/>
    <col min="7219" max="7219" width="0.5703125" style="103" customWidth="1"/>
    <col min="7220" max="7220" width="0.42578125" style="103" customWidth="1"/>
    <col min="7221" max="7221" width="2.42578125" style="103" customWidth="1"/>
    <col min="7222" max="7222" width="0.42578125" style="103" customWidth="1"/>
    <col min="7223" max="7223" width="0.140625" style="103" customWidth="1"/>
    <col min="7224" max="7224" width="0.5703125" style="103" customWidth="1"/>
    <col min="7225" max="7225" width="0.28515625" style="103" customWidth="1"/>
    <col min="7226" max="7228" width="0.140625" style="103" customWidth="1"/>
    <col min="7229" max="7229" width="0.28515625" style="103" customWidth="1"/>
    <col min="7230" max="7230" width="0.5703125" style="103" customWidth="1"/>
    <col min="7231" max="7231" width="1.28515625" style="103" customWidth="1"/>
    <col min="7232" max="7232" width="0.42578125" style="103" customWidth="1"/>
    <col min="7233" max="7233" width="0.140625" style="103" customWidth="1"/>
    <col min="7234" max="7234" width="1" style="103" customWidth="1"/>
    <col min="7235" max="7235" width="2" style="103" customWidth="1"/>
    <col min="7236" max="7236" width="0.42578125" style="103" customWidth="1"/>
    <col min="7237" max="7237" width="1.7109375" style="103" customWidth="1"/>
    <col min="7238" max="7238" width="1" style="103" customWidth="1"/>
    <col min="7239" max="7239" width="0.5703125" style="103" customWidth="1"/>
    <col min="7240" max="7240" width="0.85546875" style="103" customWidth="1"/>
    <col min="7241" max="7241" width="0.7109375" style="103" customWidth="1"/>
    <col min="7242" max="7242" width="0.28515625" style="103" customWidth="1"/>
    <col min="7243" max="7243" width="2.7109375" style="103" customWidth="1"/>
    <col min="7244" max="7246" width="0.140625" style="103" customWidth="1"/>
    <col min="7247" max="7247" width="0.42578125" style="103" customWidth="1"/>
    <col min="7248" max="7248" width="0.5703125" style="103" customWidth="1"/>
    <col min="7249" max="7250" width="0.7109375" style="103" customWidth="1"/>
    <col min="7251" max="7251" width="3" style="103" customWidth="1"/>
    <col min="7252" max="7252" width="0.42578125" style="103" customWidth="1"/>
    <col min="7253" max="7253" width="0.140625" style="103" customWidth="1"/>
    <col min="7254" max="7254" width="1" style="103" customWidth="1"/>
    <col min="7255" max="7255" width="0.140625" style="103" customWidth="1"/>
    <col min="7256" max="7256" width="5.28515625" style="103" customWidth="1"/>
    <col min="7257" max="7257" width="1.85546875" style="103" customWidth="1"/>
    <col min="7258" max="7258" width="0.28515625" style="103" customWidth="1"/>
    <col min="7259" max="7259" width="0.42578125" style="103" customWidth="1"/>
    <col min="7260" max="7262" width="0.140625" style="103" customWidth="1"/>
    <col min="7263" max="7263" width="4" style="103" customWidth="1"/>
    <col min="7264" max="7264" width="0.140625" style="103" customWidth="1"/>
    <col min="7265" max="7265" width="0.7109375" style="103" customWidth="1"/>
    <col min="7266" max="7267" width="0.140625" style="103" customWidth="1"/>
    <col min="7268" max="7268" width="2.7109375" style="103" customWidth="1"/>
    <col min="7269" max="7269" width="9.7109375" style="103" customWidth="1"/>
    <col min="7270" max="7270" width="0.28515625" style="103" customWidth="1"/>
    <col min="7271" max="7271" width="10" style="103" customWidth="1"/>
    <col min="7272" max="7272" width="11.140625" style="103" customWidth="1"/>
    <col min="7273" max="7424" width="9.140625" style="103"/>
    <col min="7425" max="7425" width="4.85546875" style="103" customWidth="1"/>
    <col min="7426" max="7426" width="0.28515625" style="103" customWidth="1"/>
    <col min="7427" max="7427" width="0.140625" style="103" customWidth="1"/>
    <col min="7428" max="7428" width="0.42578125" style="103" customWidth="1"/>
    <col min="7429" max="7430" width="0.28515625" style="103" customWidth="1"/>
    <col min="7431" max="7431" width="0.140625" style="103" customWidth="1"/>
    <col min="7432" max="7432" width="14.140625" style="103" customWidth="1"/>
    <col min="7433" max="7433" width="0.28515625" style="103" customWidth="1"/>
    <col min="7434" max="7434" width="0.42578125" style="103" customWidth="1"/>
    <col min="7435" max="7435" width="5" style="103" customWidth="1"/>
    <col min="7436" max="7436" width="1.85546875" style="103" customWidth="1"/>
    <col min="7437" max="7437" width="2" style="103" customWidth="1"/>
    <col min="7438" max="7438" width="1.7109375" style="103" customWidth="1"/>
    <col min="7439" max="7439" width="0.42578125" style="103" customWidth="1"/>
    <col min="7440" max="7440" width="0.140625" style="103" customWidth="1"/>
    <col min="7441" max="7441" width="0.42578125" style="103" customWidth="1"/>
    <col min="7442" max="7442" width="0.28515625" style="103" customWidth="1"/>
    <col min="7443" max="7443" width="1.140625" style="103" customWidth="1"/>
    <col min="7444" max="7444" width="0.140625" style="103" customWidth="1"/>
    <col min="7445" max="7445" width="0.5703125" style="103" customWidth="1"/>
    <col min="7446" max="7446" width="2" style="103" customWidth="1"/>
    <col min="7447" max="7447" width="1.140625" style="103" customWidth="1"/>
    <col min="7448" max="7448" width="1.85546875" style="103" customWidth="1"/>
    <col min="7449" max="7449" width="0.28515625" style="103" customWidth="1"/>
    <col min="7450" max="7450" width="0.140625" style="103" customWidth="1"/>
    <col min="7451" max="7451" width="1.7109375" style="103" customWidth="1"/>
    <col min="7452" max="7452" width="0.7109375" style="103" customWidth="1"/>
    <col min="7453" max="7453" width="0.42578125" style="103" customWidth="1"/>
    <col min="7454" max="7454" width="1.140625" style="103" customWidth="1"/>
    <col min="7455" max="7455" width="0.85546875" style="103" customWidth="1"/>
    <col min="7456" max="7456" width="1.28515625" style="103" customWidth="1"/>
    <col min="7457" max="7457" width="1.140625" style="103" customWidth="1"/>
    <col min="7458" max="7458" width="0.140625" style="103" customWidth="1"/>
    <col min="7459" max="7459" width="1.85546875" style="103" customWidth="1"/>
    <col min="7460" max="7461" width="0.28515625" style="103" customWidth="1"/>
    <col min="7462" max="7462" width="1" style="103" customWidth="1"/>
    <col min="7463" max="7463" width="0.5703125" style="103" customWidth="1"/>
    <col min="7464" max="7464" width="1.5703125" style="103" customWidth="1"/>
    <col min="7465" max="7465" width="0.140625" style="103" customWidth="1"/>
    <col min="7466" max="7466" width="0.28515625" style="103" customWidth="1"/>
    <col min="7467" max="7467" width="1.28515625" style="103" customWidth="1"/>
    <col min="7468" max="7468" width="0.140625" style="103" customWidth="1"/>
    <col min="7469" max="7470" width="0.28515625" style="103" customWidth="1"/>
    <col min="7471" max="7471" width="1.7109375" style="103" customWidth="1"/>
    <col min="7472" max="7472" width="0.140625" style="103" customWidth="1"/>
    <col min="7473" max="7473" width="1.140625" style="103" customWidth="1"/>
    <col min="7474" max="7474" width="0.42578125" style="103" customWidth="1"/>
    <col min="7475" max="7475" width="0.5703125" style="103" customWidth="1"/>
    <col min="7476" max="7476" width="0.42578125" style="103" customWidth="1"/>
    <col min="7477" max="7477" width="2.42578125" style="103" customWidth="1"/>
    <col min="7478" max="7478" width="0.42578125" style="103" customWidth="1"/>
    <col min="7479" max="7479" width="0.140625" style="103" customWidth="1"/>
    <col min="7480" max="7480" width="0.5703125" style="103" customWidth="1"/>
    <col min="7481" max="7481" width="0.28515625" style="103" customWidth="1"/>
    <col min="7482" max="7484" width="0.140625" style="103" customWidth="1"/>
    <col min="7485" max="7485" width="0.28515625" style="103" customWidth="1"/>
    <col min="7486" max="7486" width="0.5703125" style="103" customWidth="1"/>
    <col min="7487" max="7487" width="1.28515625" style="103" customWidth="1"/>
    <col min="7488" max="7488" width="0.42578125" style="103" customWidth="1"/>
    <col min="7489" max="7489" width="0.140625" style="103" customWidth="1"/>
    <col min="7490" max="7490" width="1" style="103" customWidth="1"/>
    <col min="7491" max="7491" width="2" style="103" customWidth="1"/>
    <col min="7492" max="7492" width="0.42578125" style="103" customWidth="1"/>
    <col min="7493" max="7493" width="1.7109375" style="103" customWidth="1"/>
    <col min="7494" max="7494" width="1" style="103" customWidth="1"/>
    <col min="7495" max="7495" width="0.5703125" style="103" customWidth="1"/>
    <col min="7496" max="7496" width="0.85546875" style="103" customWidth="1"/>
    <col min="7497" max="7497" width="0.7109375" style="103" customWidth="1"/>
    <col min="7498" max="7498" width="0.28515625" style="103" customWidth="1"/>
    <col min="7499" max="7499" width="2.7109375" style="103" customWidth="1"/>
    <col min="7500" max="7502" width="0.140625" style="103" customWidth="1"/>
    <col min="7503" max="7503" width="0.42578125" style="103" customWidth="1"/>
    <col min="7504" max="7504" width="0.5703125" style="103" customWidth="1"/>
    <col min="7505" max="7506" width="0.7109375" style="103" customWidth="1"/>
    <col min="7507" max="7507" width="3" style="103" customWidth="1"/>
    <col min="7508" max="7508" width="0.42578125" style="103" customWidth="1"/>
    <col min="7509" max="7509" width="0.140625" style="103" customWidth="1"/>
    <col min="7510" max="7510" width="1" style="103" customWidth="1"/>
    <col min="7511" max="7511" width="0.140625" style="103" customWidth="1"/>
    <col min="7512" max="7512" width="5.28515625" style="103" customWidth="1"/>
    <col min="7513" max="7513" width="1.85546875" style="103" customWidth="1"/>
    <col min="7514" max="7514" width="0.28515625" style="103" customWidth="1"/>
    <col min="7515" max="7515" width="0.42578125" style="103" customWidth="1"/>
    <col min="7516" max="7518" width="0.140625" style="103" customWidth="1"/>
    <col min="7519" max="7519" width="4" style="103" customWidth="1"/>
    <col min="7520" max="7520" width="0.140625" style="103" customWidth="1"/>
    <col min="7521" max="7521" width="0.7109375" style="103" customWidth="1"/>
    <col min="7522" max="7523" width="0.140625" style="103" customWidth="1"/>
    <col min="7524" max="7524" width="2.7109375" style="103" customWidth="1"/>
    <col min="7525" max="7525" width="9.7109375" style="103" customWidth="1"/>
    <col min="7526" max="7526" width="0.28515625" style="103" customWidth="1"/>
    <col min="7527" max="7527" width="10" style="103" customWidth="1"/>
    <col min="7528" max="7528" width="11.140625" style="103" customWidth="1"/>
    <col min="7529" max="7680" width="9.140625" style="103"/>
    <col min="7681" max="7681" width="4.85546875" style="103" customWidth="1"/>
    <col min="7682" max="7682" width="0.28515625" style="103" customWidth="1"/>
    <col min="7683" max="7683" width="0.140625" style="103" customWidth="1"/>
    <col min="7684" max="7684" width="0.42578125" style="103" customWidth="1"/>
    <col min="7685" max="7686" width="0.28515625" style="103" customWidth="1"/>
    <col min="7687" max="7687" width="0.140625" style="103" customWidth="1"/>
    <col min="7688" max="7688" width="14.140625" style="103" customWidth="1"/>
    <col min="7689" max="7689" width="0.28515625" style="103" customWidth="1"/>
    <col min="7690" max="7690" width="0.42578125" style="103" customWidth="1"/>
    <col min="7691" max="7691" width="5" style="103" customWidth="1"/>
    <col min="7692" max="7692" width="1.85546875" style="103" customWidth="1"/>
    <col min="7693" max="7693" width="2" style="103" customWidth="1"/>
    <col min="7694" max="7694" width="1.7109375" style="103" customWidth="1"/>
    <col min="7695" max="7695" width="0.42578125" style="103" customWidth="1"/>
    <col min="7696" max="7696" width="0.140625" style="103" customWidth="1"/>
    <col min="7697" max="7697" width="0.42578125" style="103" customWidth="1"/>
    <col min="7698" max="7698" width="0.28515625" style="103" customWidth="1"/>
    <col min="7699" max="7699" width="1.140625" style="103" customWidth="1"/>
    <col min="7700" max="7700" width="0.140625" style="103" customWidth="1"/>
    <col min="7701" max="7701" width="0.5703125" style="103" customWidth="1"/>
    <col min="7702" max="7702" width="2" style="103" customWidth="1"/>
    <col min="7703" max="7703" width="1.140625" style="103" customWidth="1"/>
    <col min="7704" max="7704" width="1.85546875" style="103" customWidth="1"/>
    <col min="7705" max="7705" width="0.28515625" style="103" customWidth="1"/>
    <col min="7706" max="7706" width="0.140625" style="103" customWidth="1"/>
    <col min="7707" max="7707" width="1.7109375" style="103" customWidth="1"/>
    <col min="7708" max="7708" width="0.7109375" style="103" customWidth="1"/>
    <col min="7709" max="7709" width="0.42578125" style="103" customWidth="1"/>
    <col min="7710" max="7710" width="1.140625" style="103" customWidth="1"/>
    <col min="7711" max="7711" width="0.85546875" style="103" customWidth="1"/>
    <col min="7712" max="7712" width="1.28515625" style="103" customWidth="1"/>
    <col min="7713" max="7713" width="1.140625" style="103" customWidth="1"/>
    <col min="7714" max="7714" width="0.140625" style="103" customWidth="1"/>
    <col min="7715" max="7715" width="1.85546875" style="103" customWidth="1"/>
    <col min="7716" max="7717" width="0.28515625" style="103" customWidth="1"/>
    <col min="7718" max="7718" width="1" style="103" customWidth="1"/>
    <col min="7719" max="7719" width="0.5703125" style="103" customWidth="1"/>
    <col min="7720" max="7720" width="1.5703125" style="103" customWidth="1"/>
    <col min="7721" max="7721" width="0.140625" style="103" customWidth="1"/>
    <col min="7722" max="7722" width="0.28515625" style="103" customWidth="1"/>
    <col min="7723" max="7723" width="1.28515625" style="103" customWidth="1"/>
    <col min="7724" max="7724" width="0.140625" style="103" customWidth="1"/>
    <col min="7725" max="7726" width="0.28515625" style="103" customWidth="1"/>
    <col min="7727" max="7727" width="1.7109375" style="103" customWidth="1"/>
    <col min="7728" max="7728" width="0.140625" style="103" customWidth="1"/>
    <col min="7729" max="7729" width="1.140625" style="103" customWidth="1"/>
    <col min="7730" max="7730" width="0.42578125" style="103" customWidth="1"/>
    <col min="7731" max="7731" width="0.5703125" style="103" customWidth="1"/>
    <col min="7732" max="7732" width="0.42578125" style="103" customWidth="1"/>
    <col min="7733" max="7733" width="2.42578125" style="103" customWidth="1"/>
    <col min="7734" max="7734" width="0.42578125" style="103" customWidth="1"/>
    <col min="7735" max="7735" width="0.140625" style="103" customWidth="1"/>
    <col min="7736" max="7736" width="0.5703125" style="103" customWidth="1"/>
    <col min="7737" max="7737" width="0.28515625" style="103" customWidth="1"/>
    <col min="7738" max="7740" width="0.140625" style="103" customWidth="1"/>
    <col min="7741" max="7741" width="0.28515625" style="103" customWidth="1"/>
    <col min="7742" max="7742" width="0.5703125" style="103" customWidth="1"/>
    <col min="7743" max="7743" width="1.28515625" style="103" customWidth="1"/>
    <col min="7744" max="7744" width="0.42578125" style="103" customWidth="1"/>
    <col min="7745" max="7745" width="0.140625" style="103" customWidth="1"/>
    <col min="7746" max="7746" width="1" style="103" customWidth="1"/>
    <col min="7747" max="7747" width="2" style="103" customWidth="1"/>
    <col min="7748" max="7748" width="0.42578125" style="103" customWidth="1"/>
    <col min="7749" max="7749" width="1.7109375" style="103" customWidth="1"/>
    <col min="7750" max="7750" width="1" style="103" customWidth="1"/>
    <col min="7751" max="7751" width="0.5703125" style="103" customWidth="1"/>
    <col min="7752" max="7752" width="0.85546875" style="103" customWidth="1"/>
    <col min="7753" max="7753" width="0.7109375" style="103" customWidth="1"/>
    <col min="7754" max="7754" width="0.28515625" style="103" customWidth="1"/>
    <col min="7755" max="7755" width="2.7109375" style="103" customWidth="1"/>
    <col min="7756" max="7758" width="0.140625" style="103" customWidth="1"/>
    <col min="7759" max="7759" width="0.42578125" style="103" customWidth="1"/>
    <col min="7760" max="7760" width="0.5703125" style="103" customWidth="1"/>
    <col min="7761" max="7762" width="0.7109375" style="103" customWidth="1"/>
    <col min="7763" max="7763" width="3" style="103" customWidth="1"/>
    <col min="7764" max="7764" width="0.42578125" style="103" customWidth="1"/>
    <col min="7765" max="7765" width="0.140625" style="103" customWidth="1"/>
    <col min="7766" max="7766" width="1" style="103" customWidth="1"/>
    <col min="7767" max="7767" width="0.140625" style="103" customWidth="1"/>
    <col min="7768" max="7768" width="5.28515625" style="103" customWidth="1"/>
    <col min="7769" max="7769" width="1.85546875" style="103" customWidth="1"/>
    <col min="7770" max="7770" width="0.28515625" style="103" customWidth="1"/>
    <col min="7771" max="7771" width="0.42578125" style="103" customWidth="1"/>
    <col min="7772" max="7774" width="0.140625" style="103" customWidth="1"/>
    <col min="7775" max="7775" width="4" style="103" customWidth="1"/>
    <col min="7776" max="7776" width="0.140625" style="103" customWidth="1"/>
    <col min="7777" max="7777" width="0.7109375" style="103" customWidth="1"/>
    <col min="7778" max="7779" width="0.140625" style="103" customWidth="1"/>
    <col min="7780" max="7780" width="2.7109375" style="103" customWidth="1"/>
    <col min="7781" max="7781" width="9.7109375" style="103" customWidth="1"/>
    <col min="7782" max="7782" width="0.28515625" style="103" customWidth="1"/>
    <col min="7783" max="7783" width="10" style="103" customWidth="1"/>
    <col min="7784" max="7784" width="11.140625" style="103" customWidth="1"/>
    <col min="7785" max="7936" width="9.140625" style="103"/>
    <col min="7937" max="7937" width="4.85546875" style="103" customWidth="1"/>
    <col min="7938" max="7938" width="0.28515625" style="103" customWidth="1"/>
    <col min="7939" max="7939" width="0.140625" style="103" customWidth="1"/>
    <col min="7940" max="7940" width="0.42578125" style="103" customWidth="1"/>
    <col min="7941" max="7942" width="0.28515625" style="103" customWidth="1"/>
    <col min="7943" max="7943" width="0.140625" style="103" customWidth="1"/>
    <col min="7944" max="7944" width="14.140625" style="103" customWidth="1"/>
    <col min="7945" max="7945" width="0.28515625" style="103" customWidth="1"/>
    <col min="7946" max="7946" width="0.42578125" style="103" customWidth="1"/>
    <col min="7947" max="7947" width="5" style="103" customWidth="1"/>
    <col min="7948" max="7948" width="1.85546875" style="103" customWidth="1"/>
    <col min="7949" max="7949" width="2" style="103" customWidth="1"/>
    <col min="7950" max="7950" width="1.7109375" style="103" customWidth="1"/>
    <col min="7951" max="7951" width="0.42578125" style="103" customWidth="1"/>
    <col min="7952" max="7952" width="0.140625" style="103" customWidth="1"/>
    <col min="7953" max="7953" width="0.42578125" style="103" customWidth="1"/>
    <col min="7954" max="7954" width="0.28515625" style="103" customWidth="1"/>
    <col min="7955" max="7955" width="1.140625" style="103" customWidth="1"/>
    <col min="7956" max="7956" width="0.140625" style="103" customWidth="1"/>
    <col min="7957" max="7957" width="0.5703125" style="103" customWidth="1"/>
    <col min="7958" max="7958" width="2" style="103" customWidth="1"/>
    <col min="7959" max="7959" width="1.140625" style="103" customWidth="1"/>
    <col min="7960" max="7960" width="1.85546875" style="103" customWidth="1"/>
    <col min="7961" max="7961" width="0.28515625" style="103" customWidth="1"/>
    <col min="7962" max="7962" width="0.140625" style="103" customWidth="1"/>
    <col min="7963" max="7963" width="1.7109375" style="103" customWidth="1"/>
    <col min="7964" max="7964" width="0.7109375" style="103" customWidth="1"/>
    <col min="7965" max="7965" width="0.42578125" style="103" customWidth="1"/>
    <col min="7966" max="7966" width="1.140625" style="103" customWidth="1"/>
    <col min="7967" max="7967" width="0.85546875" style="103" customWidth="1"/>
    <col min="7968" max="7968" width="1.28515625" style="103" customWidth="1"/>
    <col min="7969" max="7969" width="1.140625" style="103" customWidth="1"/>
    <col min="7970" max="7970" width="0.140625" style="103" customWidth="1"/>
    <col min="7971" max="7971" width="1.85546875" style="103" customWidth="1"/>
    <col min="7972" max="7973" width="0.28515625" style="103" customWidth="1"/>
    <col min="7974" max="7974" width="1" style="103" customWidth="1"/>
    <col min="7975" max="7975" width="0.5703125" style="103" customWidth="1"/>
    <col min="7976" max="7976" width="1.5703125" style="103" customWidth="1"/>
    <col min="7977" max="7977" width="0.140625" style="103" customWidth="1"/>
    <col min="7978" max="7978" width="0.28515625" style="103" customWidth="1"/>
    <col min="7979" max="7979" width="1.28515625" style="103" customWidth="1"/>
    <col min="7980" max="7980" width="0.140625" style="103" customWidth="1"/>
    <col min="7981" max="7982" width="0.28515625" style="103" customWidth="1"/>
    <col min="7983" max="7983" width="1.7109375" style="103" customWidth="1"/>
    <col min="7984" max="7984" width="0.140625" style="103" customWidth="1"/>
    <col min="7985" max="7985" width="1.140625" style="103" customWidth="1"/>
    <col min="7986" max="7986" width="0.42578125" style="103" customWidth="1"/>
    <col min="7987" max="7987" width="0.5703125" style="103" customWidth="1"/>
    <col min="7988" max="7988" width="0.42578125" style="103" customWidth="1"/>
    <col min="7989" max="7989" width="2.42578125" style="103" customWidth="1"/>
    <col min="7990" max="7990" width="0.42578125" style="103" customWidth="1"/>
    <col min="7991" max="7991" width="0.140625" style="103" customWidth="1"/>
    <col min="7992" max="7992" width="0.5703125" style="103" customWidth="1"/>
    <col min="7993" max="7993" width="0.28515625" style="103" customWidth="1"/>
    <col min="7994" max="7996" width="0.140625" style="103" customWidth="1"/>
    <col min="7997" max="7997" width="0.28515625" style="103" customWidth="1"/>
    <col min="7998" max="7998" width="0.5703125" style="103" customWidth="1"/>
    <col min="7999" max="7999" width="1.28515625" style="103" customWidth="1"/>
    <col min="8000" max="8000" width="0.42578125" style="103" customWidth="1"/>
    <col min="8001" max="8001" width="0.140625" style="103" customWidth="1"/>
    <col min="8002" max="8002" width="1" style="103" customWidth="1"/>
    <col min="8003" max="8003" width="2" style="103" customWidth="1"/>
    <col min="8004" max="8004" width="0.42578125" style="103" customWidth="1"/>
    <col min="8005" max="8005" width="1.7109375" style="103" customWidth="1"/>
    <col min="8006" max="8006" width="1" style="103" customWidth="1"/>
    <col min="8007" max="8007" width="0.5703125" style="103" customWidth="1"/>
    <col min="8008" max="8008" width="0.85546875" style="103" customWidth="1"/>
    <col min="8009" max="8009" width="0.7109375" style="103" customWidth="1"/>
    <col min="8010" max="8010" width="0.28515625" style="103" customWidth="1"/>
    <col min="8011" max="8011" width="2.7109375" style="103" customWidth="1"/>
    <col min="8012" max="8014" width="0.140625" style="103" customWidth="1"/>
    <col min="8015" max="8015" width="0.42578125" style="103" customWidth="1"/>
    <col min="8016" max="8016" width="0.5703125" style="103" customWidth="1"/>
    <col min="8017" max="8018" width="0.7109375" style="103" customWidth="1"/>
    <col min="8019" max="8019" width="3" style="103" customWidth="1"/>
    <col min="8020" max="8020" width="0.42578125" style="103" customWidth="1"/>
    <col min="8021" max="8021" width="0.140625" style="103" customWidth="1"/>
    <col min="8022" max="8022" width="1" style="103" customWidth="1"/>
    <col min="8023" max="8023" width="0.140625" style="103" customWidth="1"/>
    <col min="8024" max="8024" width="5.28515625" style="103" customWidth="1"/>
    <col min="8025" max="8025" width="1.85546875" style="103" customWidth="1"/>
    <col min="8026" max="8026" width="0.28515625" style="103" customWidth="1"/>
    <col min="8027" max="8027" width="0.42578125" style="103" customWidth="1"/>
    <col min="8028" max="8030" width="0.140625" style="103" customWidth="1"/>
    <col min="8031" max="8031" width="4" style="103" customWidth="1"/>
    <col min="8032" max="8032" width="0.140625" style="103" customWidth="1"/>
    <col min="8033" max="8033" width="0.7109375" style="103" customWidth="1"/>
    <col min="8034" max="8035" width="0.140625" style="103" customWidth="1"/>
    <col min="8036" max="8036" width="2.7109375" style="103" customWidth="1"/>
    <col min="8037" max="8037" width="9.7109375" style="103" customWidth="1"/>
    <col min="8038" max="8038" width="0.28515625" style="103" customWidth="1"/>
    <col min="8039" max="8039" width="10" style="103" customWidth="1"/>
    <col min="8040" max="8040" width="11.140625" style="103" customWidth="1"/>
    <col min="8041" max="8192" width="9.140625" style="103"/>
    <col min="8193" max="8193" width="4.85546875" style="103" customWidth="1"/>
    <col min="8194" max="8194" width="0.28515625" style="103" customWidth="1"/>
    <col min="8195" max="8195" width="0.140625" style="103" customWidth="1"/>
    <col min="8196" max="8196" width="0.42578125" style="103" customWidth="1"/>
    <col min="8197" max="8198" width="0.28515625" style="103" customWidth="1"/>
    <col min="8199" max="8199" width="0.140625" style="103" customWidth="1"/>
    <col min="8200" max="8200" width="14.140625" style="103" customWidth="1"/>
    <col min="8201" max="8201" width="0.28515625" style="103" customWidth="1"/>
    <col min="8202" max="8202" width="0.42578125" style="103" customWidth="1"/>
    <col min="8203" max="8203" width="5" style="103" customWidth="1"/>
    <col min="8204" max="8204" width="1.85546875" style="103" customWidth="1"/>
    <col min="8205" max="8205" width="2" style="103" customWidth="1"/>
    <col min="8206" max="8206" width="1.7109375" style="103" customWidth="1"/>
    <col min="8207" max="8207" width="0.42578125" style="103" customWidth="1"/>
    <col min="8208" max="8208" width="0.140625" style="103" customWidth="1"/>
    <col min="8209" max="8209" width="0.42578125" style="103" customWidth="1"/>
    <col min="8210" max="8210" width="0.28515625" style="103" customWidth="1"/>
    <col min="8211" max="8211" width="1.140625" style="103" customWidth="1"/>
    <col min="8212" max="8212" width="0.140625" style="103" customWidth="1"/>
    <col min="8213" max="8213" width="0.5703125" style="103" customWidth="1"/>
    <col min="8214" max="8214" width="2" style="103" customWidth="1"/>
    <col min="8215" max="8215" width="1.140625" style="103" customWidth="1"/>
    <col min="8216" max="8216" width="1.85546875" style="103" customWidth="1"/>
    <col min="8217" max="8217" width="0.28515625" style="103" customWidth="1"/>
    <col min="8218" max="8218" width="0.140625" style="103" customWidth="1"/>
    <col min="8219" max="8219" width="1.7109375" style="103" customWidth="1"/>
    <col min="8220" max="8220" width="0.7109375" style="103" customWidth="1"/>
    <col min="8221" max="8221" width="0.42578125" style="103" customWidth="1"/>
    <col min="8222" max="8222" width="1.140625" style="103" customWidth="1"/>
    <col min="8223" max="8223" width="0.85546875" style="103" customWidth="1"/>
    <col min="8224" max="8224" width="1.28515625" style="103" customWidth="1"/>
    <col min="8225" max="8225" width="1.140625" style="103" customWidth="1"/>
    <col min="8226" max="8226" width="0.140625" style="103" customWidth="1"/>
    <col min="8227" max="8227" width="1.85546875" style="103" customWidth="1"/>
    <col min="8228" max="8229" width="0.28515625" style="103" customWidth="1"/>
    <col min="8230" max="8230" width="1" style="103" customWidth="1"/>
    <col min="8231" max="8231" width="0.5703125" style="103" customWidth="1"/>
    <col min="8232" max="8232" width="1.5703125" style="103" customWidth="1"/>
    <col min="8233" max="8233" width="0.140625" style="103" customWidth="1"/>
    <col min="8234" max="8234" width="0.28515625" style="103" customWidth="1"/>
    <col min="8235" max="8235" width="1.28515625" style="103" customWidth="1"/>
    <col min="8236" max="8236" width="0.140625" style="103" customWidth="1"/>
    <col min="8237" max="8238" width="0.28515625" style="103" customWidth="1"/>
    <col min="8239" max="8239" width="1.7109375" style="103" customWidth="1"/>
    <col min="8240" max="8240" width="0.140625" style="103" customWidth="1"/>
    <col min="8241" max="8241" width="1.140625" style="103" customWidth="1"/>
    <col min="8242" max="8242" width="0.42578125" style="103" customWidth="1"/>
    <col min="8243" max="8243" width="0.5703125" style="103" customWidth="1"/>
    <col min="8244" max="8244" width="0.42578125" style="103" customWidth="1"/>
    <col min="8245" max="8245" width="2.42578125" style="103" customWidth="1"/>
    <col min="8246" max="8246" width="0.42578125" style="103" customWidth="1"/>
    <col min="8247" max="8247" width="0.140625" style="103" customWidth="1"/>
    <col min="8248" max="8248" width="0.5703125" style="103" customWidth="1"/>
    <col min="8249" max="8249" width="0.28515625" style="103" customWidth="1"/>
    <col min="8250" max="8252" width="0.140625" style="103" customWidth="1"/>
    <col min="8253" max="8253" width="0.28515625" style="103" customWidth="1"/>
    <col min="8254" max="8254" width="0.5703125" style="103" customWidth="1"/>
    <col min="8255" max="8255" width="1.28515625" style="103" customWidth="1"/>
    <col min="8256" max="8256" width="0.42578125" style="103" customWidth="1"/>
    <col min="8257" max="8257" width="0.140625" style="103" customWidth="1"/>
    <col min="8258" max="8258" width="1" style="103" customWidth="1"/>
    <col min="8259" max="8259" width="2" style="103" customWidth="1"/>
    <col min="8260" max="8260" width="0.42578125" style="103" customWidth="1"/>
    <col min="8261" max="8261" width="1.7109375" style="103" customWidth="1"/>
    <col min="8262" max="8262" width="1" style="103" customWidth="1"/>
    <col min="8263" max="8263" width="0.5703125" style="103" customWidth="1"/>
    <col min="8264" max="8264" width="0.85546875" style="103" customWidth="1"/>
    <col min="8265" max="8265" width="0.7109375" style="103" customWidth="1"/>
    <col min="8266" max="8266" width="0.28515625" style="103" customWidth="1"/>
    <col min="8267" max="8267" width="2.7109375" style="103" customWidth="1"/>
    <col min="8268" max="8270" width="0.140625" style="103" customWidth="1"/>
    <col min="8271" max="8271" width="0.42578125" style="103" customWidth="1"/>
    <col min="8272" max="8272" width="0.5703125" style="103" customWidth="1"/>
    <col min="8273" max="8274" width="0.7109375" style="103" customWidth="1"/>
    <col min="8275" max="8275" width="3" style="103" customWidth="1"/>
    <col min="8276" max="8276" width="0.42578125" style="103" customWidth="1"/>
    <col min="8277" max="8277" width="0.140625" style="103" customWidth="1"/>
    <col min="8278" max="8278" width="1" style="103" customWidth="1"/>
    <col min="8279" max="8279" width="0.140625" style="103" customWidth="1"/>
    <col min="8280" max="8280" width="5.28515625" style="103" customWidth="1"/>
    <col min="8281" max="8281" width="1.85546875" style="103" customWidth="1"/>
    <col min="8282" max="8282" width="0.28515625" style="103" customWidth="1"/>
    <col min="8283" max="8283" width="0.42578125" style="103" customWidth="1"/>
    <col min="8284" max="8286" width="0.140625" style="103" customWidth="1"/>
    <col min="8287" max="8287" width="4" style="103" customWidth="1"/>
    <col min="8288" max="8288" width="0.140625" style="103" customWidth="1"/>
    <col min="8289" max="8289" width="0.7109375" style="103" customWidth="1"/>
    <col min="8290" max="8291" width="0.140625" style="103" customWidth="1"/>
    <col min="8292" max="8292" width="2.7109375" style="103" customWidth="1"/>
    <col min="8293" max="8293" width="9.7109375" style="103" customWidth="1"/>
    <col min="8294" max="8294" width="0.28515625" style="103" customWidth="1"/>
    <col min="8295" max="8295" width="10" style="103" customWidth="1"/>
    <col min="8296" max="8296" width="11.140625" style="103" customWidth="1"/>
    <col min="8297" max="8448" width="9.140625" style="103"/>
    <col min="8449" max="8449" width="4.85546875" style="103" customWidth="1"/>
    <col min="8450" max="8450" width="0.28515625" style="103" customWidth="1"/>
    <col min="8451" max="8451" width="0.140625" style="103" customWidth="1"/>
    <col min="8452" max="8452" width="0.42578125" style="103" customWidth="1"/>
    <col min="8453" max="8454" width="0.28515625" style="103" customWidth="1"/>
    <col min="8455" max="8455" width="0.140625" style="103" customWidth="1"/>
    <col min="8456" max="8456" width="14.140625" style="103" customWidth="1"/>
    <col min="8457" max="8457" width="0.28515625" style="103" customWidth="1"/>
    <col min="8458" max="8458" width="0.42578125" style="103" customWidth="1"/>
    <col min="8459" max="8459" width="5" style="103" customWidth="1"/>
    <col min="8460" max="8460" width="1.85546875" style="103" customWidth="1"/>
    <col min="8461" max="8461" width="2" style="103" customWidth="1"/>
    <col min="8462" max="8462" width="1.7109375" style="103" customWidth="1"/>
    <col min="8463" max="8463" width="0.42578125" style="103" customWidth="1"/>
    <col min="8464" max="8464" width="0.140625" style="103" customWidth="1"/>
    <col min="8465" max="8465" width="0.42578125" style="103" customWidth="1"/>
    <col min="8466" max="8466" width="0.28515625" style="103" customWidth="1"/>
    <col min="8467" max="8467" width="1.140625" style="103" customWidth="1"/>
    <col min="8468" max="8468" width="0.140625" style="103" customWidth="1"/>
    <col min="8469" max="8469" width="0.5703125" style="103" customWidth="1"/>
    <col min="8470" max="8470" width="2" style="103" customWidth="1"/>
    <col min="8471" max="8471" width="1.140625" style="103" customWidth="1"/>
    <col min="8472" max="8472" width="1.85546875" style="103" customWidth="1"/>
    <col min="8473" max="8473" width="0.28515625" style="103" customWidth="1"/>
    <col min="8474" max="8474" width="0.140625" style="103" customWidth="1"/>
    <col min="8475" max="8475" width="1.7109375" style="103" customWidth="1"/>
    <col min="8476" max="8476" width="0.7109375" style="103" customWidth="1"/>
    <col min="8477" max="8477" width="0.42578125" style="103" customWidth="1"/>
    <col min="8478" max="8478" width="1.140625" style="103" customWidth="1"/>
    <col min="8479" max="8479" width="0.85546875" style="103" customWidth="1"/>
    <col min="8480" max="8480" width="1.28515625" style="103" customWidth="1"/>
    <col min="8481" max="8481" width="1.140625" style="103" customWidth="1"/>
    <col min="8482" max="8482" width="0.140625" style="103" customWidth="1"/>
    <col min="8483" max="8483" width="1.85546875" style="103" customWidth="1"/>
    <col min="8484" max="8485" width="0.28515625" style="103" customWidth="1"/>
    <col min="8486" max="8486" width="1" style="103" customWidth="1"/>
    <col min="8487" max="8487" width="0.5703125" style="103" customWidth="1"/>
    <col min="8488" max="8488" width="1.5703125" style="103" customWidth="1"/>
    <col min="8489" max="8489" width="0.140625" style="103" customWidth="1"/>
    <col min="8490" max="8490" width="0.28515625" style="103" customWidth="1"/>
    <col min="8491" max="8491" width="1.28515625" style="103" customWidth="1"/>
    <col min="8492" max="8492" width="0.140625" style="103" customWidth="1"/>
    <col min="8493" max="8494" width="0.28515625" style="103" customWidth="1"/>
    <col min="8495" max="8495" width="1.7109375" style="103" customWidth="1"/>
    <col min="8496" max="8496" width="0.140625" style="103" customWidth="1"/>
    <col min="8497" max="8497" width="1.140625" style="103" customWidth="1"/>
    <col min="8498" max="8498" width="0.42578125" style="103" customWidth="1"/>
    <col min="8499" max="8499" width="0.5703125" style="103" customWidth="1"/>
    <col min="8500" max="8500" width="0.42578125" style="103" customWidth="1"/>
    <col min="8501" max="8501" width="2.42578125" style="103" customWidth="1"/>
    <col min="8502" max="8502" width="0.42578125" style="103" customWidth="1"/>
    <col min="8503" max="8503" width="0.140625" style="103" customWidth="1"/>
    <col min="8504" max="8504" width="0.5703125" style="103" customWidth="1"/>
    <col min="8505" max="8505" width="0.28515625" style="103" customWidth="1"/>
    <col min="8506" max="8508" width="0.140625" style="103" customWidth="1"/>
    <col min="8509" max="8509" width="0.28515625" style="103" customWidth="1"/>
    <col min="8510" max="8510" width="0.5703125" style="103" customWidth="1"/>
    <col min="8511" max="8511" width="1.28515625" style="103" customWidth="1"/>
    <col min="8512" max="8512" width="0.42578125" style="103" customWidth="1"/>
    <col min="8513" max="8513" width="0.140625" style="103" customWidth="1"/>
    <col min="8514" max="8514" width="1" style="103" customWidth="1"/>
    <col min="8515" max="8515" width="2" style="103" customWidth="1"/>
    <col min="8516" max="8516" width="0.42578125" style="103" customWidth="1"/>
    <col min="8517" max="8517" width="1.7109375" style="103" customWidth="1"/>
    <col min="8518" max="8518" width="1" style="103" customWidth="1"/>
    <col min="8519" max="8519" width="0.5703125" style="103" customWidth="1"/>
    <col min="8520" max="8520" width="0.85546875" style="103" customWidth="1"/>
    <col min="8521" max="8521" width="0.7109375" style="103" customWidth="1"/>
    <col min="8522" max="8522" width="0.28515625" style="103" customWidth="1"/>
    <col min="8523" max="8523" width="2.7109375" style="103" customWidth="1"/>
    <col min="8524" max="8526" width="0.140625" style="103" customWidth="1"/>
    <col min="8527" max="8527" width="0.42578125" style="103" customWidth="1"/>
    <col min="8528" max="8528" width="0.5703125" style="103" customWidth="1"/>
    <col min="8529" max="8530" width="0.7109375" style="103" customWidth="1"/>
    <col min="8531" max="8531" width="3" style="103" customWidth="1"/>
    <col min="8532" max="8532" width="0.42578125" style="103" customWidth="1"/>
    <col min="8533" max="8533" width="0.140625" style="103" customWidth="1"/>
    <col min="8534" max="8534" width="1" style="103" customWidth="1"/>
    <col min="8535" max="8535" width="0.140625" style="103" customWidth="1"/>
    <col min="8536" max="8536" width="5.28515625" style="103" customWidth="1"/>
    <col min="8537" max="8537" width="1.85546875" style="103" customWidth="1"/>
    <col min="8538" max="8538" width="0.28515625" style="103" customWidth="1"/>
    <col min="8539" max="8539" width="0.42578125" style="103" customWidth="1"/>
    <col min="8540" max="8542" width="0.140625" style="103" customWidth="1"/>
    <col min="8543" max="8543" width="4" style="103" customWidth="1"/>
    <col min="8544" max="8544" width="0.140625" style="103" customWidth="1"/>
    <col min="8545" max="8545" width="0.7109375" style="103" customWidth="1"/>
    <col min="8546" max="8547" width="0.140625" style="103" customWidth="1"/>
    <col min="8548" max="8548" width="2.7109375" style="103" customWidth="1"/>
    <col min="8549" max="8549" width="9.7109375" style="103" customWidth="1"/>
    <col min="8550" max="8550" width="0.28515625" style="103" customWidth="1"/>
    <col min="8551" max="8551" width="10" style="103" customWidth="1"/>
    <col min="8552" max="8552" width="11.140625" style="103" customWidth="1"/>
    <col min="8553" max="8704" width="9.140625" style="103"/>
    <col min="8705" max="8705" width="4.85546875" style="103" customWidth="1"/>
    <col min="8706" max="8706" width="0.28515625" style="103" customWidth="1"/>
    <col min="8707" max="8707" width="0.140625" style="103" customWidth="1"/>
    <col min="8708" max="8708" width="0.42578125" style="103" customWidth="1"/>
    <col min="8709" max="8710" width="0.28515625" style="103" customWidth="1"/>
    <col min="8711" max="8711" width="0.140625" style="103" customWidth="1"/>
    <col min="8712" max="8712" width="14.140625" style="103" customWidth="1"/>
    <col min="8713" max="8713" width="0.28515625" style="103" customWidth="1"/>
    <col min="8714" max="8714" width="0.42578125" style="103" customWidth="1"/>
    <col min="8715" max="8715" width="5" style="103" customWidth="1"/>
    <col min="8716" max="8716" width="1.85546875" style="103" customWidth="1"/>
    <col min="8717" max="8717" width="2" style="103" customWidth="1"/>
    <col min="8718" max="8718" width="1.7109375" style="103" customWidth="1"/>
    <col min="8719" max="8719" width="0.42578125" style="103" customWidth="1"/>
    <col min="8720" max="8720" width="0.140625" style="103" customWidth="1"/>
    <col min="8721" max="8721" width="0.42578125" style="103" customWidth="1"/>
    <col min="8722" max="8722" width="0.28515625" style="103" customWidth="1"/>
    <col min="8723" max="8723" width="1.140625" style="103" customWidth="1"/>
    <col min="8724" max="8724" width="0.140625" style="103" customWidth="1"/>
    <col min="8725" max="8725" width="0.5703125" style="103" customWidth="1"/>
    <col min="8726" max="8726" width="2" style="103" customWidth="1"/>
    <col min="8727" max="8727" width="1.140625" style="103" customWidth="1"/>
    <col min="8728" max="8728" width="1.85546875" style="103" customWidth="1"/>
    <col min="8729" max="8729" width="0.28515625" style="103" customWidth="1"/>
    <col min="8730" max="8730" width="0.140625" style="103" customWidth="1"/>
    <col min="8731" max="8731" width="1.7109375" style="103" customWidth="1"/>
    <col min="8732" max="8732" width="0.7109375" style="103" customWidth="1"/>
    <col min="8733" max="8733" width="0.42578125" style="103" customWidth="1"/>
    <col min="8734" max="8734" width="1.140625" style="103" customWidth="1"/>
    <col min="8735" max="8735" width="0.85546875" style="103" customWidth="1"/>
    <col min="8736" max="8736" width="1.28515625" style="103" customWidth="1"/>
    <col min="8737" max="8737" width="1.140625" style="103" customWidth="1"/>
    <col min="8738" max="8738" width="0.140625" style="103" customWidth="1"/>
    <col min="8739" max="8739" width="1.85546875" style="103" customWidth="1"/>
    <col min="8740" max="8741" width="0.28515625" style="103" customWidth="1"/>
    <col min="8742" max="8742" width="1" style="103" customWidth="1"/>
    <col min="8743" max="8743" width="0.5703125" style="103" customWidth="1"/>
    <col min="8744" max="8744" width="1.5703125" style="103" customWidth="1"/>
    <col min="8745" max="8745" width="0.140625" style="103" customWidth="1"/>
    <col min="8746" max="8746" width="0.28515625" style="103" customWidth="1"/>
    <col min="8747" max="8747" width="1.28515625" style="103" customWidth="1"/>
    <col min="8748" max="8748" width="0.140625" style="103" customWidth="1"/>
    <col min="8749" max="8750" width="0.28515625" style="103" customWidth="1"/>
    <col min="8751" max="8751" width="1.7109375" style="103" customWidth="1"/>
    <col min="8752" max="8752" width="0.140625" style="103" customWidth="1"/>
    <col min="8753" max="8753" width="1.140625" style="103" customWidth="1"/>
    <col min="8754" max="8754" width="0.42578125" style="103" customWidth="1"/>
    <col min="8755" max="8755" width="0.5703125" style="103" customWidth="1"/>
    <col min="8756" max="8756" width="0.42578125" style="103" customWidth="1"/>
    <col min="8757" max="8757" width="2.42578125" style="103" customWidth="1"/>
    <col min="8758" max="8758" width="0.42578125" style="103" customWidth="1"/>
    <col min="8759" max="8759" width="0.140625" style="103" customWidth="1"/>
    <col min="8760" max="8760" width="0.5703125" style="103" customWidth="1"/>
    <col min="8761" max="8761" width="0.28515625" style="103" customWidth="1"/>
    <col min="8762" max="8764" width="0.140625" style="103" customWidth="1"/>
    <col min="8765" max="8765" width="0.28515625" style="103" customWidth="1"/>
    <col min="8766" max="8766" width="0.5703125" style="103" customWidth="1"/>
    <col min="8767" max="8767" width="1.28515625" style="103" customWidth="1"/>
    <col min="8768" max="8768" width="0.42578125" style="103" customWidth="1"/>
    <col min="8769" max="8769" width="0.140625" style="103" customWidth="1"/>
    <col min="8770" max="8770" width="1" style="103" customWidth="1"/>
    <col min="8771" max="8771" width="2" style="103" customWidth="1"/>
    <col min="8772" max="8772" width="0.42578125" style="103" customWidth="1"/>
    <col min="8773" max="8773" width="1.7109375" style="103" customWidth="1"/>
    <col min="8774" max="8774" width="1" style="103" customWidth="1"/>
    <col min="8775" max="8775" width="0.5703125" style="103" customWidth="1"/>
    <col min="8776" max="8776" width="0.85546875" style="103" customWidth="1"/>
    <col min="8777" max="8777" width="0.7109375" style="103" customWidth="1"/>
    <col min="8778" max="8778" width="0.28515625" style="103" customWidth="1"/>
    <col min="8779" max="8779" width="2.7109375" style="103" customWidth="1"/>
    <col min="8780" max="8782" width="0.140625" style="103" customWidth="1"/>
    <col min="8783" max="8783" width="0.42578125" style="103" customWidth="1"/>
    <col min="8784" max="8784" width="0.5703125" style="103" customWidth="1"/>
    <col min="8785" max="8786" width="0.7109375" style="103" customWidth="1"/>
    <col min="8787" max="8787" width="3" style="103" customWidth="1"/>
    <col min="8788" max="8788" width="0.42578125" style="103" customWidth="1"/>
    <col min="8789" max="8789" width="0.140625" style="103" customWidth="1"/>
    <col min="8790" max="8790" width="1" style="103" customWidth="1"/>
    <col min="8791" max="8791" width="0.140625" style="103" customWidth="1"/>
    <col min="8792" max="8792" width="5.28515625" style="103" customWidth="1"/>
    <col min="8793" max="8793" width="1.85546875" style="103" customWidth="1"/>
    <col min="8794" max="8794" width="0.28515625" style="103" customWidth="1"/>
    <col min="8795" max="8795" width="0.42578125" style="103" customWidth="1"/>
    <col min="8796" max="8798" width="0.140625" style="103" customWidth="1"/>
    <col min="8799" max="8799" width="4" style="103" customWidth="1"/>
    <col min="8800" max="8800" width="0.140625" style="103" customWidth="1"/>
    <col min="8801" max="8801" width="0.7109375" style="103" customWidth="1"/>
    <col min="8802" max="8803" width="0.140625" style="103" customWidth="1"/>
    <col min="8804" max="8804" width="2.7109375" style="103" customWidth="1"/>
    <col min="8805" max="8805" width="9.7109375" style="103" customWidth="1"/>
    <col min="8806" max="8806" width="0.28515625" style="103" customWidth="1"/>
    <col min="8807" max="8807" width="10" style="103" customWidth="1"/>
    <col min="8808" max="8808" width="11.140625" style="103" customWidth="1"/>
    <col min="8809" max="8960" width="9.140625" style="103"/>
    <col min="8961" max="8961" width="4.85546875" style="103" customWidth="1"/>
    <col min="8962" max="8962" width="0.28515625" style="103" customWidth="1"/>
    <col min="8963" max="8963" width="0.140625" style="103" customWidth="1"/>
    <col min="8964" max="8964" width="0.42578125" style="103" customWidth="1"/>
    <col min="8965" max="8966" width="0.28515625" style="103" customWidth="1"/>
    <col min="8967" max="8967" width="0.140625" style="103" customWidth="1"/>
    <col min="8968" max="8968" width="14.140625" style="103" customWidth="1"/>
    <col min="8969" max="8969" width="0.28515625" style="103" customWidth="1"/>
    <col min="8970" max="8970" width="0.42578125" style="103" customWidth="1"/>
    <col min="8971" max="8971" width="5" style="103" customWidth="1"/>
    <col min="8972" max="8972" width="1.85546875" style="103" customWidth="1"/>
    <col min="8973" max="8973" width="2" style="103" customWidth="1"/>
    <col min="8974" max="8974" width="1.7109375" style="103" customWidth="1"/>
    <col min="8975" max="8975" width="0.42578125" style="103" customWidth="1"/>
    <col min="8976" max="8976" width="0.140625" style="103" customWidth="1"/>
    <col min="8977" max="8977" width="0.42578125" style="103" customWidth="1"/>
    <col min="8978" max="8978" width="0.28515625" style="103" customWidth="1"/>
    <col min="8979" max="8979" width="1.140625" style="103" customWidth="1"/>
    <col min="8980" max="8980" width="0.140625" style="103" customWidth="1"/>
    <col min="8981" max="8981" width="0.5703125" style="103" customWidth="1"/>
    <col min="8982" max="8982" width="2" style="103" customWidth="1"/>
    <col min="8983" max="8983" width="1.140625" style="103" customWidth="1"/>
    <col min="8984" max="8984" width="1.85546875" style="103" customWidth="1"/>
    <col min="8985" max="8985" width="0.28515625" style="103" customWidth="1"/>
    <col min="8986" max="8986" width="0.140625" style="103" customWidth="1"/>
    <col min="8987" max="8987" width="1.7109375" style="103" customWidth="1"/>
    <col min="8988" max="8988" width="0.7109375" style="103" customWidth="1"/>
    <col min="8989" max="8989" width="0.42578125" style="103" customWidth="1"/>
    <col min="8990" max="8990" width="1.140625" style="103" customWidth="1"/>
    <col min="8991" max="8991" width="0.85546875" style="103" customWidth="1"/>
    <col min="8992" max="8992" width="1.28515625" style="103" customWidth="1"/>
    <col min="8993" max="8993" width="1.140625" style="103" customWidth="1"/>
    <col min="8994" max="8994" width="0.140625" style="103" customWidth="1"/>
    <col min="8995" max="8995" width="1.85546875" style="103" customWidth="1"/>
    <col min="8996" max="8997" width="0.28515625" style="103" customWidth="1"/>
    <col min="8998" max="8998" width="1" style="103" customWidth="1"/>
    <col min="8999" max="8999" width="0.5703125" style="103" customWidth="1"/>
    <col min="9000" max="9000" width="1.5703125" style="103" customWidth="1"/>
    <col min="9001" max="9001" width="0.140625" style="103" customWidth="1"/>
    <col min="9002" max="9002" width="0.28515625" style="103" customWidth="1"/>
    <col min="9003" max="9003" width="1.28515625" style="103" customWidth="1"/>
    <col min="9004" max="9004" width="0.140625" style="103" customWidth="1"/>
    <col min="9005" max="9006" width="0.28515625" style="103" customWidth="1"/>
    <col min="9007" max="9007" width="1.7109375" style="103" customWidth="1"/>
    <col min="9008" max="9008" width="0.140625" style="103" customWidth="1"/>
    <col min="9009" max="9009" width="1.140625" style="103" customWidth="1"/>
    <col min="9010" max="9010" width="0.42578125" style="103" customWidth="1"/>
    <col min="9011" max="9011" width="0.5703125" style="103" customWidth="1"/>
    <col min="9012" max="9012" width="0.42578125" style="103" customWidth="1"/>
    <col min="9013" max="9013" width="2.42578125" style="103" customWidth="1"/>
    <col min="9014" max="9014" width="0.42578125" style="103" customWidth="1"/>
    <col min="9015" max="9015" width="0.140625" style="103" customWidth="1"/>
    <col min="9016" max="9016" width="0.5703125" style="103" customWidth="1"/>
    <col min="9017" max="9017" width="0.28515625" style="103" customWidth="1"/>
    <col min="9018" max="9020" width="0.140625" style="103" customWidth="1"/>
    <col min="9021" max="9021" width="0.28515625" style="103" customWidth="1"/>
    <col min="9022" max="9022" width="0.5703125" style="103" customWidth="1"/>
    <col min="9023" max="9023" width="1.28515625" style="103" customWidth="1"/>
    <col min="9024" max="9024" width="0.42578125" style="103" customWidth="1"/>
    <col min="9025" max="9025" width="0.140625" style="103" customWidth="1"/>
    <col min="9026" max="9026" width="1" style="103" customWidth="1"/>
    <col min="9027" max="9027" width="2" style="103" customWidth="1"/>
    <col min="9028" max="9028" width="0.42578125" style="103" customWidth="1"/>
    <col min="9029" max="9029" width="1.7109375" style="103" customWidth="1"/>
    <col min="9030" max="9030" width="1" style="103" customWidth="1"/>
    <col min="9031" max="9031" width="0.5703125" style="103" customWidth="1"/>
    <col min="9032" max="9032" width="0.85546875" style="103" customWidth="1"/>
    <col min="9033" max="9033" width="0.7109375" style="103" customWidth="1"/>
    <col min="9034" max="9034" width="0.28515625" style="103" customWidth="1"/>
    <col min="9035" max="9035" width="2.7109375" style="103" customWidth="1"/>
    <col min="9036" max="9038" width="0.140625" style="103" customWidth="1"/>
    <col min="9039" max="9039" width="0.42578125" style="103" customWidth="1"/>
    <col min="9040" max="9040" width="0.5703125" style="103" customWidth="1"/>
    <col min="9041" max="9042" width="0.7109375" style="103" customWidth="1"/>
    <col min="9043" max="9043" width="3" style="103" customWidth="1"/>
    <col min="9044" max="9044" width="0.42578125" style="103" customWidth="1"/>
    <col min="9045" max="9045" width="0.140625" style="103" customWidth="1"/>
    <col min="9046" max="9046" width="1" style="103" customWidth="1"/>
    <col min="9047" max="9047" width="0.140625" style="103" customWidth="1"/>
    <col min="9048" max="9048" width="5.28515625" style="103" customWidth="1"/>
    <col min="9049" max="9049" width="1.85546875" style="103" customWidth="1"/>
    <col min="9050" max="9050" width="0.28515625" style="103" customWidth="1"/>
    <col min="9051" max="9051" width="0.42578125" style="103" customWidth="1"/>
    <col min="9052" max="9054" width="0.140625" style="103" customWidth="1"/>
    <col min="9055" max="9055" width="4" style="103" customWidth="1"/>
    <col min="9056" max="9056" width="0.140625" style="103" customWidth="1"/>
    <col min="9057" max="9057" width="0.7109375" style="103" customWidth="1"/>
    <col min="9058" max="9059" width="0.140625" style="103" customWidth="1"/>
    <col min="9060" max="9060" width="2.7109375" style="103" customWidth="1"/>
    <col min="9061" max="9061" width="9.7109375" style="103" customWidth="1"/>
    <col min="9062" max="9062" width="0.28515625" style="103" customWidth="1"/>
    <col min="9063" max="9063" width="10" style="103" customWidth="1"/>
    <col min="9064" max="9064" width="11.140625" style="103" customWidth="1"/>
    <col min="9065" max="9216" width="9.140625" style="103"/>
    <col min="9217" max="9217" width="4.85546875" style="103" customWidth="1"/>
    <col min="9218" max="9218" width="0.28515625" style="103" customWidth="1"/>
    <col min="9219" max="9219" width="0.140625" style="103" customWidth="1"/>
    <col min="9220" max="9220" width="0.42578125" style="103" customWidth="1"/>
    <col min="9221" max="9222" width="0.28515625" style="103" customWidth="1"/>
    <col min="9223" max="9223" width="0.140625" style="103" customWidth="1"/>
    <col min="9224" max="9224" width="14.140625" style="103" customWidth="1"/>
    <col min="9225" max="9225" width="0.28515625" style="103" customWidth="1"/>
    <col min="9226" max="9226" width="0.42578125" style="103" customWidth="1"/>
    <col min="9227" max="9227" width="5" style="103" customWidth="1"/>
    <col min="9228" max="9228" width="1.85546875" style="103" customWidth="1"/>
    <col min="9229" max="9229" width="2" style="103" customWidth="1"/>
    <col min="9230" max="9230" width="1.7109375" style="103" customWidth="1"/>
    <col min="9231" max="9231" width="0.42578125" style="103" customWidth="1"/>
    <col min="9232" max="9232" width="0.140625" style="103" customWidth="1"/>
    <col min="9233" max="9233" width="0.42578125" style="103" customWidth="1"/>
    <col min="9234" max="9234" width="0.28515625" style="103" customWidth="1"/>
    <col min="9235" max="9235" width="1.140625" style="103" customWidth="1"/>
    <col min="9236" max="9236" width="0.140625" style="103" customWidth="1"/>
    <col min="9237" max="9237" width="0.5703125" style="103" customWidth="1"/>
    <col min="9238" max="9238" width="2" style="103" customWidth="1"/>
    <col min="9239" max="9239" width="1.140625" style="103" customWidth="1"/>
    <col min="9240" max="9240" width="1.85546875" style="103" customWidth="1"/>
    <col min="9241" max="9241" width="0.28515625" style="103" customWidth="1"/>
    <col min="9242" max="9242" width="0.140625" style="103" customWidth="1"/>
    <col min="9243" max="9243" width="1.7109375" style="103" customWidth="1"/>
    <col min="9244" max="9244" width="0.7109375" style="103" customWidth="1"/>
    <col min="9245" max="9245" width="0.42578125" style="103" customWidth="1"/>
    <col min="9246" max="9246" width="1.140625" style="103" customWidth="1"/>
    <col min="9247" max="9247" width="0.85546875" style="103" customWidth="1"/>
    <col min="9248" max="9248" width="1.28515625" style="103" customWidth="1"/>
    <col min="9249" max="9249" width="1.140625" style="103" customWidth="1"/>
    <col min="9250" max="9250" width="0.140625" style="103" customWidth="1"/>
    <col min="9251" max="9251" width="1.85546875" style="103" customWidth="1"/>
    <col min="9252" max="9253" width="0.28515625" style="103" customWidth="1"/>
    <col min="9254" max="9254" width="1" style="103" customWidth="1"/>
    <col min="9255" max="9255" width="0.5703125" style="103" customWidth="1"/>
    <col min="9256" max="9256" width="1.5703125" style="103" customWidth="1"/>
    <col min="9257" max="9257" width="0.140625" style="103" customWidth="1"/>
    <col min="9258" max="9258" width="0.28515625" style="103" customWidth="1"/>
    <col min="9259" max="9259" width="1.28515625" style="103" customWidth="1"/>
    <col min="9260" max="9260" width="0.140625" style="103" customWidth="1"/>
    <col min="9261" max="9262" width="0.28515625" style="103" customWidth="1"/>
    <col min="9263" max="9263" width="1.7109375" style="103" customWidth="1"/>
    <col min="9264" max="9264" width="0.140625" style="103" customWidth="1"/>
    <col min="9265" max="9265" width="1.140625" style="103" customWidth="1"/>
    <col min="9266" max="9266" width="0.42578125" style="103" customWidth="1"/>
    <col min="9267" max="9267" width="0.5703125" style="103" customWidth="1"/>
    <col min="9268" max="9268" width="0.42578125" style="103" customWidth="1"/>
    <col min="9269" max="9269" width="2.42578125" style="103" customWidth="1"/>
    <col min="9270" max="9270" width="0.42578125" style="103" customWidth="1"/>
    <col min="9271" max="9271" width="0.140625" style="103" customWidth="1"/>
    <col min="9272" max="9272" width="0.5703125" style="103" customWidth="1"/>
    <col min="9273" max="9273" width="0.28515625" style="103" customWidth="1"/>
    <col min="9274" max="9276" width="0.140625" style="103" customWidth="1"/>
    <col min="9277" max="9277" width="0.28515625" style="103" customWidth="1"/>
    <col min="9278" max="9278" width="0.5703125" style="103" customWidth="1"/>
    <col min="9279" max="9279" width="1.28515625" style="103" customWidth="1"/>
    <col min="9280" max="9280" width="0.42578125" style="103" customWidth="1"/>
    <col min="9281" max="9281" width="0.140625" style="103" customWidth="1"/>
    <col min="9282" max="9282" width="1" style="103" customWidth="1"/>
    <col min="9283" max="9283" width="2" style="103" customWidth="1"/>
    <col min="9284" max="9284" width="0.42578125" style="103" customWidth="1"/>
    <col min="9285" max="9285" width="1.7109375" style="103" customWidth="1"/>
    <col min="9286" max="9286" width="1" style="103" customWidth="1"/>
    <col min="9287" max="9287" width="0.5703125" style="103" customWidth="1"/>
    <col min="9288" max="9288" width="0.85546875" style="103" customWidth="1"/>
    <col min="9289" max="9289" width="0.7109375" style="103" customWidth="1"/>
    <col min="9290" max="9290" width="0.28515625" style="103" customWidth="1"/>
    <col min="9291" max="9291" width="2.7109375" style="103" customWidth="1"/>
    <col min="9292" max="9294" width="0.140625" style="103" customWidth="1"/>
    <col min="9295" max="9295" width="0.42578125" style="103" customWidth="1"/>
    <col min="9296" max="9296" width="0.5703125" style="103" customWidth="1"/>
    <col min="9297" max="9298" width="0.7109375" style="103" customWidth="1"/>
    <col min="9299" max="9299" width="3" style="103" customWidth="1"/>
    <col min="9300" max="9300" width="0.42578125" style="103" customWidth="1"/>
    <col min="9301" max="9301" width="0.140625" style="103" customWidth="1"/>
    <col min="9302" max="9302" width="1" style="103" customWidth="1"/>
    <col min="9303" max="9303" width="0.140625" style="103" customWidth="1"/>
    <col min="9304" max="9304" width="5.28515625" style="103" customWidth="1"/>
    <col min="9305" max="9305" width="1.85546875" style="103" customWidth="1"/>
    <col min="9306" max="9306" width="0.28515625" style="103" customWidth="1"/>
    <col min="9307" max="9307" width="0.42578125" style="103" customWidth="1"/>
    <col min="9308" max="9310" width="0.140625" style="103" customWidth="1"/>
    <col min="9311" max="9311" width="4" style="103" customWidth="1"/>
    <col min="9312" max="9312" width="0.140625" style="103" customWidth="1"/>
    <col min="9313" max="9313" width="0.7109375" style="103" customWidth="1"/>
    <col min="9314" max="9315" width="0.140625" style="103" customWidth="1"/>
    <col min="9316" max="9316" width="2.7109375" style="103" customWidth="1"/>
    <col min="9317" max="9317" width="9.7109375" style="103" customWidth="1"/>
    <col min="9318" max="9318" width="0.28515625" style="103" customWidth="1"/>
    <col min="9319" max="9319" width="10" style="103" customWidth="1"/>
    <col min="9320" max="9320" width="11.140625" style="103" customWidth="1"/>
    <col min="9321" max="9472" width="9.140625" style="103"/>
    <col min="9473" max="9473" width="4.85546875" style="103" customWidth="1"/>
    <col min="9474" max="9474" width="0.28515625" style="103" customWidth="1"/>
    <col min="9475" max="9475" width="0.140625" style="103" customWidth="1"/>
    <col min="9476" max="9476" width="0.42578125" style="103" customWidth="1"/>
    <col min="9477" max="9478" width="0.28515625" style="103" customWidth="1"/>
    <col min="9479" max="9479" width="0.140625" style="103" customWidth="1"/>
    <col min="9480" max="9480" width="14.140625" style="103" customWidth="1"/>
    <col min="9481" max="9481" width="0.28515625" style="103" customWidth="1"/>
    <col min="9482" max="9482" width="0.42578125" style="103" customWidth="1"/>
    <col min="9483" max="9483" width="5" style="103" customWidth="1"/>
    <col min="9484" max="9484" width="1.85546875" style="103" customWidth="1"/>
    <col min="9485" max="9485" width="2" style="103" customWidth="1"/>
    <col min="9486" max="9486" width="1.7109375" style="103" customWidth="1"/>
    <col min="9487" max="9487" width="0.42578125" style="103" customWidth="1"/>
    <col min="9488" max="9488" width="0.140625" style="103" customWidth="1"/>
    <col min="9489" max="9489" width="0.42578125" style="103" customWidth="1"/>
    <col min="9490" max="9490" width="0.28515625" style="103" customWidth="1"/>
    <col min="9491" max="9491" width="1.140625" style="103" customWidth="1"/>
    <col min="9492" max="9492" width="0.140625" style="103" customWidth="1"/>
    <col min="9493" max="9493" width="0.5703125" style="103" customWidth="1"/>
    <col min="9494" max="9494" width="2" style="103" customWidth="1"/>
    <col min="9495" max="9495" width="1.140625" style="103" customWidth="1"/>
    <col min="9496" max="9496" width="1.85546875" style="103" customWidth="1"/>
    <col min="9497" max="9497" width="0.28515625" style="103" customWidth="1"/>
    <col min="9498" max="9498" width="0.140625" style="103" customWidth="1"/>
    <col min="9499" max="9499" width="1.7109375" style="103" customWidth="1"/>
    <col min="9500" max="9500" width="0.7109375" style="103" customWidth="1"/>
    <col min="9501" max="9501" width="0.42578125" style="103" customWidth="1"/>
    <col min="9502" max="9502" width="1.140625" style="103" customWidth="1"/>
    <col min="9503" max="9503" width="0.85546875" style="103" customWidth="1"/>
    <col min="9504" max="9504" width="1.28515625" style="103" customWidth="1"/>
    <col min="9505" max="9505" width="1.140625" style="103" customWidth="1"/>
    <col min="9506" max="9506" width="0.140625" style="103" customWidth="1"/>
    <col min="9507" max="9507" width="1.85546875" style="103" customWidth="1"/>
    <col min="9508" max="9509" width="0.28515625" style="103" customWidth="1"/>
    <col min="9510" max="9510" width="1" style="103" customWidth="1"/>
    <col min="9511" max="9511" width="0.5703125" style="103" customWidth="1"/>
    <col min="9512" max="9512" width="1.5703125" style="103" customWidth="1"/>
    <col min="9513" max="9513" width="0.140625" style="103" customWidth="1"/>
    <col min="9514" max="9514" width="0.28515625" style="103" customWidth="1"/>
    <col min="9515" max="9515" width="1.28515625" style="103" customWidth="1"/>
    <col min="9516" max="9516" width="0.140625" style="103" customWidth="1"/>
    <col min="9517" max="9518" width="0.28515625" style="103" customWidth="1"/>
    <col min="9519" max="9519" width="1.7109375" style="103" customWidth="1"/>
    <col min="9520" max="9520" width="0.140625" style="103" customWidth="1"/>
    <col min="9521" max="9521" width="1.140625" style="103" customWidth="1"/>
    <col min="9522" max="9522" width="0.42578125" style="103" customWidth="1"/>
    <col min="9523" max="9523" width="0.5703125" style="103" customWidth="1"/>
    <col min="9524" max="9524" width="0.42578125" style="103" customWidth="1"/>
    <col min="9525" max="9525" width="2.42578125" style="103" customWidth="1"/>
    <col min="9526" max="9526" width="0.42578125" style="103" customWidth="1"/>
    <col min="9527" max="9527" width="0.140625" style="103" customWidth="1"/>
    <col min="9528" max="9528" width="0.5703125" style="103" customWidth="1"/>
    <col min="9529" max="9529" width="0.28515625" style="103" customWidth="1"/>
    <col min="9530" max="9532" width="0.140625" style="103" customWidth="1"/>
    <col min="9533" max="9533" width="0.28515625" style="103" customWidth="1"/>
    <col min="9534" max="9534" width="0.5703125" style="103" customWidth="1"/>
    <col min="9535" max="9535" width="1.28515625" style="103" customWidth="1"/>
    <col min="9536" max="9536" width="0.42578125" style="103" customWidth="1"/>
    <col min="9537" max="9537" width="0.140625" style="103" customWidth="1"/>
    <col min="9538" max="9538" width="1" style="103" customWidth="1"/>
    <col min="9539" max="9539" width="2" style="103" customWidth="1"/>
    <col min="9540" max="9540" width="0.42578125" style="103" customWidth="1"/>
    <col min="9541" max="9541" width="1.7109375" style="103" customWidth="1"/>
    <col min="9542" max="9542" width="1" style="103" customWidth="1"/>
    <col min="9543" max="9543" width="0.5703125" style="103" customWidth="1"/>
    <col min="9544" max="9544" width="0.85546875" style="103" customWidth="1"/>
    <col min="9545" max="9545" width="0.7109375" style="103" customWidth="1"/>
    <col min="9546" max="9546" width="0.28515625" style="103" customWidth="1"/>
    <col min="9547" max="9547" width="2.7109375" style="103" customWidth="1"/>
    <col min="9548" max="9550" width="0.140625" style="103" customWidth="1"/>
    <col min="9551" max="9551" width="0.42578125" style="103" customWidth="1"/>
    <col min="9552" max="9552" width="0.5703125" style="103" customWidth="1"/>
    <col min="9553" max="9554" width="0.7109375" style="103" customWidth="1"/>
    <col min="9555" max="9555" width="3" style="103" customWidth="1"/>
    <col min="9556" max="9556" width="0.42578125" style="103" customWidth="1"/>
    <col min="9557" max="9557" width="0.140625" style="103" customWidth="1"/>
    <col min="9558" max="9558" width="1" style="103" customWidth="1"/>
    <col min="9559" max="9559" width="0.140625" style="103" customWidth="1"/>
    <col min="9560" max="9560" width="5.28515625" style="103" customWidth="1"/>
    <col min="9561" max="9561" width="1.85546875" style="103" customWidth="1"/>
    <col min="9562" max="9562" width="0.28515625" style="103" customWidth="1"/>
    <col min="9563" max="9563" width="0.42578125" style="103" customWidth="1"/>
    <col min="9564" max="9566" width="0.140625" style="103" customWidth="1"/>
    <col min="9567" max="9567" width="4" style="103" customWidth="1"/>
    <col min="9568" max="9568" width="0.140625" style="103" customWidth="1"/>
    <col min="9569" max="9569" width="0.7109375" style="103" customWidth="1"/>
    <col min="9570" max="9571" width="0.140625" style="103" customWidth="1"/>
    <col min="9572" max="9572" width="2.7109375" style="103" customWidth="1"/>
    <col min="9573" max="9573" width="9.7109375" style="103" customWidth="1"/>
    <col min="9574" max="9574" width="0.28515625" style="103" customWidth="1"/>
    <col min="9575" max="9575" width="10" style="103" customWidth="1"/>
    <col min="9576" max="9576" width="11.140625" style="103" customWidth="1"/>
    <col min="9577" max="9728" width="9.140625" style="103"/>
    <col min="9729" max="9729" width="4.85546875" style="103" customWidth="1"/>
    <col min="9730" max="9730" width="0.28515625" style="103" customWidth="1"/>
    <col min="9731" max="9731" width="0.140625" style="103" customWidth="1"/>
    <col min="9732" max="9732" width="0.42578125" style="103" customWidth="1"/>
    <col min="9733" max="9734" width="0.28515625" style="103" customWidth="1"/>
    <col min="9735" max="9735" width="0.140625" style="103" customWidth="1"/>
    <col min="9736" max="9736" width="14.140625" style="103" customWidth="1"/>
    <col min="9737" max="9737" width="0.28515625" style="103" customWidth="1"/>
    <col min="9738" max="9738" width="0.42578125" style="103" customWidth="1"/>
    <col min="9739" max="9739" width="5" style="103" customWidth="1"/>
    <col min="9740" max="9740" width="1.85546875" style="103" customWidth="1"/>
    <col min="9741" max="9741" width="2" style="103" customWidth="1"/>
    <col min="9742" max="9742" width="1.7109375" style="103" customWidth="1"/>
    <col min="9743" max="9743" width="0.42578125" style="103" customWidth="1"/>
    <col min="9744" max="9744" width="0.140625" style="103" customWidth="1"/>
    <col min="9745" max="9745" width="0.42578125" style="103" customWidth="1"/>
    <col min="9746" max="9746" width="0.28515625" style="103" customWidth="1"/>
    <col min="9747" max="9747" width="1.140625" style="103" customWidth="1"/>
    <col min="9748" max="9748" width="0.140625" style="103" customWidth="1"/>
    <col min="9749" max="9749" width="0.5703125" style="103" customWidth="1"/>
    <col min="9750" max="9750" width="2" style="103" customWidth="1"/>
    <col min="9751" max="9751" width="1.140625" style="103" customWidth="1"/>
    <col min="9752" max="9752" width="1.85546875" style="103" customWidth="1"/>
    <col min="9753" max="9753" width="0.28515625" style="103" customWidth="1"/>
    <col min="9754" max="9754" width="0.140625" style="103" customWidth="1"/>
    <col min="9755" max="9755" width="1.7109375" style="103" customWidth="1"/>
    <col min="9756" max="9756" width="0.7109375" style="103" customWidth="1"/>
    <col min="9757" max="9757" width="0.42578125" style="103" customWidth="1"/>
    <col min="9758" max="9758" width="1.140625" style="103" customWidth="1"/>
    <col min="9759" max="9759" width="0.85546875" style="103" customWidth="1"/>
    <col min="9760" max="9760" width="1.28515625" style="103" customWidth="1"/>
    <col min="9761" max="9761" width="1.140625" style="103" customWidth="1"/>
    <col min="9762" max="9762" width="0.140625" style="103" customWidth="1"/>
    <col min="9763" max="9763" width="1.85546875" style="103" customWidth="1"/>
    <col min="9764" max="9765" width="0.28515625" style="103" customWidth="1"/>
    <col min="9766" max="9766" width="1" style="103" customWidth="1"/>
    <col min="9767" max="9767" width="0.5703125" style="103" customWidth="1"/>
    <col min="9768" max="9768" width="1.5703125" style="103" customWidth="1"/>
    <col min="9769" max="9769" width="0.140625" style="103" customWidth="1"/>
    <col min="9770" max="9770" width="0.28515625" style="103" customWidth="1"/>
    <col min="9771" max="9771" width="1.28515625" style="103" customWidth="1"/>
    <col min="9772" max="9772" width="0.140625" style="103" customWidth="1"/>
    <col min="9773" max="9774" width="0.28515625" style="103" customWidth="1"/>
    <col min="9775" max="9775" width="1.7109375" style="103" customWidth="1"/>
    <col min="9776" max="9776" width="0.140625" style="103" customWidth="1"/>
    <col min="9777" max="9777" width="1.140625" style="103" customWidth="1"/>
    <col min="9778" max="9778" width="0.42578125" style="103" customWidth="1"/>
    <col min="9779" max="9779" width="0.5703125" style="103" customWidth="1"/>
    <col min="9780" max="9780" width="0.42578125" style="103" customWidth="1"/>
    <col min="9781" max="9781" width="2.42578125" style="103" customWidth="1"/>
    <col min="9782" max="9782" width="0.42578125" style="103" customWidth="1"/>
    <col min="9783" max="9783" width="0.140625" style="103" customWidth="1"/>
    <col min="9784" max="9784" width="0.5703125" style="103" customWidth="1"/>
    <col min="9785" max="9785" width="0.28515625" style="103" customWidth="1"/>
    <col min="9786" max="9788" width="0.140625" style="103" customWidth="1"/>
    <col min="9789" max="9789" width="0.28515625" style="103" customWidth="1"/>
    <col min="9790" max="9790" width="0.5703125" style="103" customWidth="1"/>
    <col min="9791" max="9791" width="1.28515625" style="103" customWidth="1"/>
    <col min="9792" max="9792" width="0.42578125" style="103" customWidth="1"/>
    <col min="9793" max="9793" width="0.140625" style="103" customWidth="1"/>
    <col min="9794" max="9794" width="1" style="103" customWidth="1"/>
    <col min="9795" max="9795" width="2" style="103" customWidth="1"/>
    <col min="9796" max="9796" width="0.42578125" style="103" customWidth="1"/>
    <col min="9797" max="9797" width="1.7109375" style="103" customWidth="1"/>
    <col min="9798" max="9798" width="1" style="103" customWidth="1"/>
    <col min="9799" max="9799" width="0.5703125" style="103" customWidth="1"/>
    <col min="9800" max="9800" width="0.85546875" style="103" customWidth="1"/>
    <col min="9801" max="9801" width="0.7109375" style="103" customWidth="1"/>
    <col min="9802" max="9802" width="0.28515625" style="103" customWidth="1"/>
    <col min="9803" max="9803" width="2.7109375" style="103" customWidth="1"/>
    <col min="9804" max="9806" width="0.140625" style="103" customWidth="1"/>
    <col min="9807" max="9807" width="0.42578125" style="103" customWidth="1"/>
    <col min="9808" max="9808" width="0.5703125" style="103" customWidth="1"/>
    <col min="9809" max="9810" width="0.7109375" style="103" customWidth="1"/>
    <col min="9811" max="9811" width="3" style="103" customWidth="1"/>
    <col min="9812" max="9812" width="0.42578125" style="103" customWidth="1"/>
    <col min="9813" max="9813" width="0.140625" style="103" customWidth="1"/>
    <col min="9814" max="9814" width="1" style="103" customWidth="1"/>
    <col min="9815" max="9815" width="0.140625" style="103" customWidth="1"/>
    <col min="9816" max="9816" width="5.28515625" style="103" customWidth="1"/>
    <col min="9817" max="9817" width="1.85546875" style="103" customWidth="1"/>
    <col min="9818" max="9818" width="0.28515625" style="103" customWidth="1"/>
    <col min="9819" max="9819" width="0.42578125" style="103" customWidth="1"/>
    <col min="9820" max="9822" width="0.140625" style="103" customWidth="1"/>
    <col min="9823" max="9823" width="4" style="103" customWidth="1"/>
    <col min="9824" max="9824" width="0.140625" style="103" customWidth="1"/>
    <col min="9825" max="9825" width="0.7109375" style="103" customWidth="1"/>
    <col min="9826" max="9827" width="0.140625" style="103" customWidth="1"/>
    <col min="9828" max="9828" width="2.7109375" style="103" customWidth="1"/>
    <col min="9829" max="9829" width="9.7109375" style="103" customWidth="1"/>
    <col min="9830" max="9830" width="0.28515625" style="103" customWidth="1"/>
    <col min="9831" max="9831" width="10" style="103" customWidth="1"/>
    <col min="9832" max="9832" width="11.140625" style="103" customWidth="1"/>
    <col min="9833" max="9984" width="9.140625" style="103"/>
    <col min="9985" max="9985" width="4.85546875" style="103" customWidth="1"/>
    <col min="9986" max="9986" width="0.28515625" style="103" customWidth="1"/>
    <col min="9987" max="9987" width="0.140625" style="103" customWidth="1"/>
    <col min="9988" max="9988" width="0.42578125" style="103" customWidth="1"/>
    <col min="9989" max="9990" width="0.28515625" style="103" customWidth="1"/>
    <col min="9991" max="9991" width="0.140625" style="103" customWidth="1"/>
    <col min="9992" max="9992" width="14.140625" style="103" customWidth="1"/>
    <col min="9993" max="9993" width="0.28515625" style="103" customWidth="1"/>
    <col min="9994" max="9994" width="0.42578125" style="103" customWidth="1"/>
    <col min="9995" max="9995" width="5" style="103" customWidth="1"/>
    <col min="9996" max="9996" width="1.85546875" style="103" customWidth="1"/>
    <col min="9997" max="9997" width="2" style="103" customWidth="1"/>
    <col min="9998" max="9998" width="1.7109375" style="103" customWidth="1"/>
    <col min="9999" max="9999" width="0.42578125" style="103" customWidth="1"/>
    <col min="10000" max="10000" width="0.140625" style="103" customWidth="1"/>
    <col min="10001" max="10001" width="0.42578125" style="103" customWidth="1"/>
    <col min="10002" max="10002" width="0.28515625" style="103" customWidth="1"/>
    <col min="10003" max="10003" width="1.140625" style="103" customWidth="1"/>
    <col min="10004" max="10004" width="0.140625" style="103" customWidth="1"/>
    <col min="10005" max="10005" width="0.5703125" style="103" customWidth="1"/>
    <col min="10006" max="10006" width="2" style="103" customWidth="1"/>
    <col min="10007" max="10007" width="1.140625" style="103" customWidth="1"/>
    <col min="10008" max="10008" width="1.85546875" style="103" customWidth="1"/>
    <col min="10009" max="10009" width="0.28515625" style="103" customWidth="1"/>
    <col min="10010" max="10010" width="0.140625" style="103" customWidth="1"/>
    <col min="10011" max="10011" width="1.7109375" style="103" customWidth="1"/>
    <col min="10012" max="10012" width="0.7109375" style="103" customWidth="1"/>
    <col min="10013" max="10013" width="0.42578125" style="103" customWidth="1"/>
    <col min="10014" max="10014" width="1.140625" style="103" customWidth="1"/>
    <col min="10015" max="10015" width="0.85546875" style="103" customWidth="1"/>
    <col min="10016" max="10016" width="1.28515625" style="103" customWidth="1"/>
    <col min="10017" max="10017" width="1.140625" style="103" customWidth="1"/>
    <col min="10018" max="10018" width="0.140625" style="103" customWidth="1"/>
    <col min="10019" max="10019" width="1.85546875" style="103" customWidth="1"/>
    <col min="10020" max="10021" width="0.28515625" style="103" customWidth="1"/>
    <col min="10022" max="10022" width="1" style="103" customWidth="1"/>
    <col min="10023" max="10023" width="0.5703125" style="103" customWidth="1"/>
    <col min="10024" max="10024" width="1.5703125" style="103" customWidth="1"/>
    <col min="10025" max="10025" width="0.140625" style="103" customWidth="1"/>
    <col min="10026" max="10026" width="0.28515625" style="103" customWidth="1"/>
    <col min="10027" max="10027" width="1.28515625" style="103" customWidth="1"/>
    <col min="10028" max="10028" width="0.140625" style="103" customWidth="1"/>
    <col min="10029" max="10030" width="0.28515625" style="103" customWidth="1"/>
    <col min="10031" max="10031" width="1.7109375" style="103" customWidth="1"/>
    <col min="10032" max="10032" width="0.140625" style="103" customWidth="1"/>
    <col min="10033" max="10033" width="1.140625" style="103" customWidth="1"/>
    <col min="10034" max="10034" width="0.42578125" style="103" customWidth="1"/>
    <col min="10035" max="10035" width="0.5703125" style="103" customWidth="1"/>
    <col min="10036" max="10036" width="0.42578125" style="103" customWidth="1"/>
    <col min="10037" max="10037" width="2.42578125" style="103" customWidth="1"/>
    <col min="10038" max="10038" width="0.42578125" style="103" customWidth="1"/>
    <col min="10039" max="10039" width="0.140625" style="103" customWidth="1"/>
    <col min="10040" max="10040" width="0.5703125" style="103" customWidth="1"/>
    <col min="10041" max="10041" width="0.28515625" style="103" customWidth="1"/>
    <col min="10042" max="10044" width="0.140625" style="103" customWidth="1"/>
    <col min="10045" max="10045" width="0.28515625" style="103" customWidth="1"/>
    <col min="10046" max="10046" width="0.5703125" style="103" customWidth="1"/>
    <col min="10047" max="10047" width="1.28515625" style="103" customWidth="1"/>
    <col min="10048" max="10048" width="0.42578125" style="103" customWidth="1"/>
    <col min="10049" max="10049" width="0.140625" style="103" customWidth="1"/>
    <col min="10050" max="10050" width="1" style="103" customWidth="1"/>
    <col min="10051" max="10051" width="2" style="103" customWidth="1"/>
    <col min="10052" max="10052" width="0.42578125" style="103" customWidth="1"/>
    <col min="10053" max="10053" width="1.7109375" style="103" customWidth="1"/>
    <col min="10054" max="10054" width="1" style="103" customWidth="1"/>
    <col min="10055" max="10055" width="0.5703125" style="103" customWidth="1"/>
    <col min="10056" max="10056" width="0.85546875" style="103" customWidth="1"/>
    <col min="10057" max="10057" width="0.7109375" style="103" customWidth="1"/>
    <col min="10058" max="10058" width="0.28515625" style="103" customWidth="1"/>
    <col min="10059" max="10059" width="2.7109375" style="103" customWidth="1"/>
    <col min="10060" max="10062" width="0.140625" style="103" customWidth="1"/>
    <col min="10063" max="10063" width="0.42578125" style="103" customWidth="1"/>
    <col min="10064" max="10064" width="0.5703125" style="103" customWidth="1"/>
    <col min="10065" max="10066" width="0.7109375" style="103" customWidth="1"/>
    <col min="10067" max="10067" width="3" style="103" customWidth="1"/>
    <col min="10068" max="10068" width="0.42578125" style="103" customWidth="1"/>
    <col min="10069" max="10069" width="0.140625" style="103" customWidth="1"/>
    <col min="10070" max="10070" width="1" style="103" customWidth="1"/>
    <col min="10071" max="10071" width="0.140625" style="103" customWidth="1"/>
    <col min="10072" max="10072" width="5.28515625" style="103" customWidth="1"/>
    <col min="10073" max="10073" width="1.85546875" style="103" customWidth="1"/>
    <col min="10074" max="10074" width="0.28515625" style="103" customWidth="1"/>
    <col min="10075" max="10075" width="0.42578125" style="103" customWidth="1"/>
    <col min="10076" max="10078" width="0.140625" style="103" customWidth="1"/>
    <col min="10079" max="10079" width="4" style="103" customWidth="1"/>
    <col min="10080" max="10080" width="0.140625" style="103" customWidth="1"/>
    <col min="10081" max="10081" width="0.7109375" style="103" customWidth="1"/>
    <col min="10082" max="10083" width="0.140625" style="103" customWidth="1"/>
    <col min="10084" max="10084" width="2.7109375" style="103" customWidth="1"/>
    <col min="10085" max="10085" width="9.7109375" style="103" customWidth="1"/>
    <col min="10086" max="10086" width="0.28515625" style="103" customWidth="1"/>
    <col min="10087" max="10087" width="10" style="103" customWidth="1"/>
    <col min="10088" max="10088" width="11.140625" style="103" customWidth="1"/>
    <col min="10089" max="10240" width="9.140625" style="103"/>
    <col min="10241" max="10241" width="4.85546875" style="103" customWidth="1"/>
    <col min="10242" max="10242" width="0.28515625" style="103" customWidth="1"/>
    <col min="10243" max="10243" width="0.140625" style="103" customWidth="1"/>
    <col min="10244" max="10244" width="0.42578125" style="103" customWidth="1"/>
    <col min="10245" max="10246" width="0.28515625" style="103" customWidth="1"/>
    <col min="10247" max="10247" width="0.140625" style="103" customWidth="1"/>
    <col min="10248" max="10248" width="14.140625" style="103" customWidth="1"/>
    <col min="10249" max="10249" width="0.28515625" style="103" customWidth="1"/>
    <col min="10250" max="10250" width="0.42578125" style="103" customWidth="1"/>
    <col min="10251" max="10251" width="5" style="103" customWidth="1"/>
    <col min="10252" max="10252" width="1.85546875" style="103" customWidth="1"/>
    <col min="10253" max="10253" width="2" style="103" customWidth="1"/>
    <col min="10254" max="10254" width="1.7109375" style="103" customWidth="1"/>
    <col min="10255" max="10255" width="0.42578125" style="103" customWidth="1"/>
    <col min="10256" max="10256" width="0.140625" style="103" customWidth="1"/>
    <col min="10257" max="10257" width="0.42578125" style="103" customWidth="1"/>
    <col min="10258" max="10258" width="0.28515625" style="103" customWidth="1"/>
    <col min="10259" max="10259" width="1.140625" style="103" customWidth="1"/>
    <col min="10260" max="10260" width="0.140625" style="103" customWidth="1"/>
    <col min="10261" max="10261" width="0.5703125" style="103" customWidth="1"/>
    <col min="10262" max="10262" width="2" style="103" customWidth="1"/>
    <col min="10263" max="10263" width="1.140625" style="103" customWidth="1"/>
    <col min="10264" max="10264" width="1.85546875" style="103" customWidth="1"/>
    <col min="10265" max="10265" width="0.28515625" style="103" customWidth="1"/>
    <col min="10266" max="10266" width="0.140625" style="103" customWidth="1"/>
    <col min="10267" max="10267" width="1.7109375" style="103" customWidth="1"/>
    <col min="10268" max="10268" width="0.7109375" style="103" customWidth="1"/>
    <col min="10269" max="10269" width="0.42578125" style="103" customWidth="1"/>
    <col min="10270" max="10270" width="1.140625" style="103" customWidth="1"/>
    <col min="10271" max="10271" width="0.85546875" style="103" customWidth="1"/>
    <col min="10272" max="10272" width="1.28515625" style="103" customWidth="1"/>
    <col min="10273" max="10273" width="1.140625" style="103" customWidth="1"/>
    <col min="10274" max="10274" width="0.140625" style="103" customWidth="1"/>
    <col min="10275" max="10275" width="1.85546875" style="103" customWidth="1"/>
    <col min="10276" max="10277" width="0.28515625" style="103" customWidth="1"/>
    <col min="10278" max="10278" width="1" style="103" customWidth="1"/>
    <col min="10279" max="10279" width="0.5703125" style="103" customWidth="1"/>
    <col min="10280" max="10280" width="1.5703125" style="103" customWidth="1"/>
    <col min="10281" max="10281" width="0.140625" style="103" customWidth="1"/>
    <col min="10282" max="10282" width="0.28515625" style="103" customWidth="1"/>
    <col min="10283" max="10283" width="1.28515625" style="103" customWidth="1"/>
    <col min="10284" max="10284" width="0.140625" style="103" customWidth="1"/>
    <col min="10285" max="10286" width="0.28515625" style="103" customWidth="1"/>
    <col min="10287" max="10287" width="1.7109375" style="103" customWidth="1"/>
    <col min="10288" max="10288" width="0.140625" style="103" customWidth="1"/>
    <col min="10289" max="10289" width="1.140625" style="103" customWidth="1"/>
    <col min="10290" max="10290" width="0.42578125" style="103" customWidth="1"/>
    <col min="10291" max="10291" width="0.5703125" style="103" customWidth="1"/>
    <col min="10292" max="10292" width="0.42578125" style="103" customWidth="1"/>
    <col min="10293" max="10293" width="2.42578125" style="103" customWidth="1"/>
    <col min="10294" max="10294" width="0.42578125" style="103" customWidth="1"/>
    <col min="10295" max="10295" width="0.140625" style="103" customWidth="1"/>
    <col min="10296" max="10296" width="0.5703125" style="103" customWidth="1"/>
    <col min="10297" max="10297" width="0.28515625" style="103" customWidth="1"/>
    <col min="10298" max="10300" width="0.140625" style="103" customWidth="1"/>
    <col min="10301" max="10301" width="0.28515625" style="103" customWidth="1"/>
    <col min="10302" max="10302" width="0.5703125" style="103" customWidth="1"/>
    <col min="10303" max="10303" width="1.28515625" style="103" customWidth="1"/>
    <col min="10304" max="10304" width="0.42578125" style="103" customWidth="1"/>
    <col min="10305" max="10305" width="0.140625" style="103" customWidth="1"/>
    <col min="10306" max="10306" width="1" style="103" customWidth="1"/>
    <col min="10307" max="10307" width="2" style="103" customWidth="1"/>
    <col min="10308" max="10308" width="0.42578125" style="103" customWidth="1"/>
    <col min="10309" max="10309" width="1.7109375" style="103" customWidth="1"/>
    <col min="10310" max="10310" width="1" style="103" customWidth="1"/>
    <col min="10311" max="10311" width="0.5703125" style="103" customWidth="1"/>
    <col min="10312" max="10312" width="0.85546875" style="103" customWidth="1"/>
    <col min="10313" max="10313" width="0.7109375" style="103" customWidth="1"/>
    <col min="10314" max="10314" width="0.28515625" style="103" customWidth="1"/>
    <col min="10315" max="10315" width="2.7109375" style="103" customWidth="1"/>
    <col min="10316" max="10318" width="0.140625" style="103" customWidth="1"/>
    <col min="10319" max="10319" width="0.42578125" style="103" customWidth="1"/>
    <col min="10320" max="10320" width="0.5703125" style="103" customWidth="1"/>
    <col min="10321" max="10322" width="0.7109375" style="103" customWidth="1"/>
    <col min="10323" max="10323" width="3" style="103" customWidth="1"/>
    <col min="10324" max="10324" width="0.42578125" style="103" customWidth="1"/>
    <col min="10325" max="10325" width="0.140625" style="103" customWidth="1"/>
    <col min="10326" max="10326" width="1" style="103" customWidth="1"/>
    <col min="10327" max="10327" width="0.140625" style="103" customWidth="1"/>
    <col min="10328" max="10328" width="5.28515625" style="103" customWidth="1"/>
    <col min="10329" max="10329" width="1.85546875" style="103" customWidth="1"/>
    <col min="10330" max="10330" width="0.28515625" style="103" customWidth="1"/>
    <col min="10331" max="10331" width="0.42578125" style="103" customWidth="1"/>
    <col min="10332" max="10334" width="0.140625" style="103" customWidth="1"/>
    <col min="10335" max="10335" width="4" style="103" customWidth="1"/>
    <col min="10336" max="10336" width="0.140625" style="103" customWidth="1"/>
    <col min="10337" max="10337" width="0.7109375" style="103" customWidth="1"/>
    <col min="10338" max="10339" width="0.140625" style="103" customWidth="1"/>
    <col min="10340" max="10340" width="2.7109375" style="103" customWidth="1"/>
    <col min="10341" max="10341" width="9.7109375" style="103" customWidth="1"/>
    <col min="10342" max="10342" width="0.28515625" style="103" customWidth="1"/>
    <col min="10343" max="10343" width="10" style="103" customWidth="1"/>
    <col min="10344" max="10344" width="11.140625" style="103" customWidth="1"/>
    <col min="10345" max="10496" width="9.140625" style="103"/>
    <col min="10497" max="10497" width="4.85546875" style="103" customWidth="1"/>
    <col min="10498" max="10498" width="0.28515625" style="103" customWidth="1"/>
    <col min="10499" max="10499" width="0.140625" style="103" customWidth="1"/>
    <col min="10500" max="10500" width="0.42578125" style="103" customWidth="1"/>
    <col min="10501" max="10502" width="0.28515625" style="103" customWidth="1"/>
    <col min="10503" max="10503" width="0.140625" style="103" customWidth="1"/>
    <col min="10504" max="10504" width="14.140625" style="103" customWidth="1"/>
    <col min="10505" max="10505" width="0.28515625" style="103" customWidth="1"/>
    <col min="10506" max="10506" width="0.42578125" style="103" customWidth="1"/>
    <col min="10507" max="10507" width="5" style="103" customWidth="1"/>
    <col min="10508" max="10508" width="1.85546875" style="103" customWidth="1"/>
    <col min="10509" max="10509" width="2" style="103" customWidth="1"/>
    <col min="10510" max="10510" width="1.7109375" style="103" customWidth="1"/>
    <col min="10511" max="10511" width="0.42578125" style="103" customWidth="1"/>
    <col min="10512" max="10512" width="0.140625" style="103" customWidth="1"/>
    <col min="10513" max="10513" width="0.42578125" style="103" customWidth="1"/>
    <col min="10514" max="10514" width="0.28515625" style="103" customWidth="1"/>
    <col min="10515" max="10515" width="1.140625" style="103" customWidth="1"/>
    <col min="10516" max="10516" width="0.140625" style="103" customWidth="1"/>
    <col min="10517" max="10517" width="0.5703125" style="103" customWidth="1"/>
    <col min="10518" max="10518" width="2" style="103" customWidth="1"/>
    <col min="10519" max="10519" width="1.140625" style="103" customWidth="1"/>
    <col min="10520" max="10520" width="1.85546875" style="103" customWidth="1"/>
    <col min="10521" max="10521" width="0.28515625" style="103" customWidth="1"/>
    <col min="10522" max="10522" width="0.140625" style="103" customWidth="1"/>
    <col min="10523" max="10523" width="1.7109375" style="103" customWidth="1"/>
    <col min="10524" max="10524" width="0.7109375" style="103" customWidth="1"/>
    <col min="10525" max="10525" width="0.42578125" style="103" customWidth="1"/>
    <col min="10526" max="10526" width="1.140625" style="103" customWidth="1"/>
    <col min="10527" max="10527" width="0.85546875" style="103" customWidth="1"/>
    <col min="10528" max="10528" width="1.28515625" style="103" customWidth="1"/>
    <col min="10529" max="10529" width="1.140625" style="103" customWidth="1"/>
    <col min="10530" max="10530" width="0.140625" style="103" customWidth="1"/>
    <col min="10531" max="10531" width="1.85546875" style="103" customWidth="1"/>
    <col min="10532" max="10533" width="0.28515625" style="103" customWidth="1"/>
    <col min="10534" max="10534" width="1" style="103" customWidth="1"/>
    <col min="10535" max="10535" width="0.5703125" style="103" customWidth="1"/>
    <col min="10536" max="10536" width="1.5703125" style="103" customWidth="1"/>
    <col min="10537" max="10537" width="0.140625" style="103" customWidth="1"/>
    <col min="10538" max="10538" width="0.28515625" style="103" customWidth="1"/>
    <col min="10539" max="10539" width="1.28515625" style="103" customWidth="1"/>
    <col min="10540" max="10540" width="0.140625" style="103" customWidth="1"/>
    <col min="10541" max="10542" width="0.28515625" style="103" customWidth="1"/>
    <col min="10543" max="10543" width="1.7109375" style="103" customWidth="1"/>
    <col min="10544" max="10544" width="0.140625" style="103" customWidth="1"/>
    <col min="10545" max="10545" width="1.140625" style="103" customWidth="1"/>
    <col min="10546" max="10546" width="0.42578125" style="103" customWidth="1"/>
    <col min="10547" max="10547" width="0.5703125" style="103" customWidth="1"/>
    <col min="10548" max="10548" width="0.42578125" style="103" customWidth="1"/>
    <col min="10549" max="10549" width="2.42578125" style="103" customWidth="1"/>
    <col min="10550" max="10550" width="0.42578125" style="103" customWidth="1"/>
    <col min="10551" max="10551" width="0.140625" style="103" customWidth="1"/>
    <col min="10552" max="10552" width="0.5703125" style="103" customWidth="1"/>
    <col min="10553" max="10553" width="0.28515625" style="103" customWidth="1"/>
    <col min="10554" max="10556" width="0.140625" style="103" customWidth="1"/>
    <col min="10557" max="10557" width="0.28515625" style="103" customWidth="1"/>
    <col min="10558" max="10558" width="0.5703125" style="103" customWidth="1"/>
    <col min="10559" max="10559" width="1.28515625" style="103" customWidth="1"/>
    <col min="10560" max="10560" width="0.42578125" style="103" customWidth="1"/>
    <col min="10561" max="10561" width="0.140625" style="103" customWidth="1"/>
    <col min="10562" max="10562" width="1" style="103" customWidth="1"/>
    <col min="10563" max="10563" width="2" style="103" customWidth="1"/>
    <col min="10564" max="10564" width="0.42578125" style="103" customWidth="1"/>
    <col min="10565" max="10565" width="1.7109375" style="103" customWidth="1"/>
    <col min="10566" max="10566" width="1" style="103" customWidth="1"/>
    <col min="10567" max="10567" width="0.5703125" style="103" customWidth="1"/>
    <col min="10568" max="10568" width="0.85546875" style="103" customWidth="1"/>
    <col min="10569" max="10569" width="0.7109375" style="103" customWidth="1"/>
    <col min="10570" max="10570" width="0.28515625" style="103" customWidth="1"/>
    <col min="10571" max="10571" width="2.7109375" style="103" customWidth="1"/>
    <col min="10572" max="10574" width="0.140625" style="103" customWidth="1"/>
    <col min="10575" max="10575" width="0.42578125" style="103" customWidth="1"/>
    <col min="10576" max="10576" width="0.5703125" style="103" customWidth="1"/>
    <col min="10577" max="10578" width="0.7109375" style="103" customWidth="1"/>
    <col min="10579" max="10579" width="3" style="103" customWidth="1"/>
    <col min="10580" max="10580" width="0.42578125" style="103" customWidth="1"/>
    <col min="10581" max="10581" width="0.140625" style="103" customWidth="1"/>
    <col min="10582" max="10582" width="1" style="103" customWidth="1"/>
    <col min="10583" max="10583" width="0.140625" style="103" customWidth="1"/>
    <col min="10584" max="10584" width="5.28515625" style="103" customWidth="1"/>
    <col min="10585" max="10585" width="1.85546875" style="103" customWidth="1"/>
    <col min="10586" max="10586" width="0.28515625" style="103" customWidth="1"/>
    <col min="10587" max="10587" width="0.42578125" style="103" customWidth="1"/>
    <col min="10588" max="10590" width="0.140625" style="103" customWidth="1"/>
    <col min="10591" max="10591" width="4" style="103" customWidth="1"/>
    <col min="10592" max="10592" width="0.140625" style="103" customWidth="1"/>
    <col min="10593" max="10593" width="0.7109375" style="103" customWidth="1"/>
    <col min="10594" max="10595" width="0.140625" style="103" customWidth="1"/>
    <col min="10596" max="10596" width="2.7109375" style="103" customWidth="1"/>
    <col min="10597" max="10597" width="9.7109375" style="103" customWidth="1"/>
    <col min="10598" max="10598" width="0.28515625" style="103" customWidth="1"/>
    <col min="10599" max="10599" width="10" style="103" customWidth="1"/>
    <col min="10600" max="10600" width="11.140625" style="103" customWidth="1"/>
    <col min="10601" max="10752" width="9.140625" style="103"/>
    <col min="10753" max="10753" width="4.85546875" style="103" customWidth="1"/>
    <col min="10754" max="10754" width="0.28515625" style="103" customWidth="1"/>
    <col min="10755" max="10755" width="0.140625" style="103" customWidth="1"/>
    <col min="10756" max="10756" width="0.42578125" style="103" customWidth="1"/>
    <col min="10757" max="10758" width="0.28515625" style="103" customWidth="1"/>
    <col min="10759" max="10759" width="0.140625" style="103" customWidth="1"/>
    <col min="10760" max="10760" width="14.140625" style="103" customWidth="1"/>
    <col min="10761" max="10761" width="0.28515625" style="103" customWidth="1"/>
    <col min="10762" max="10762" width="0.42578125" style="103" customWidth="1"/>
    <col min="10763" max="10763" width="5" style="103" customWidth="1"/>
    <col min="10764" max="10764" width="1.85546875" style="103" customWidth="1"/>
    <col min="10765" max="10765" width="2" style="103" customWidth="1"/>
    <col min="10766" max="10766" width="1.7109375" style="103" customWidth="1"/>
    <col min="10767" max="10767" width="0.42578125" style="103" customWidth="1"/>
    <col min="10768" max="10768" width="0.140625" style="103" customWidth="1"/>
    <col min="10769" max="10769" width="0.42578125" style="103" customWidth="1"/>
    <col min="10770" max="10770" width="0.28515625" style="103" customWidth="1"/>
    <col min="10771" max="10771" width="1.140625" style="103" customWidth="1"/>
    <col min="10772" max="10772" width="0.140625" style="103" customWidth="1"/>
    <col min="10773" max="10773" width="0.5703125" style="103" customWidth="1"/>
    <col min="10774" max="10774" width="2" style="103" customWidth="1"/>
    <col min="10775" max="10775" width="1.140625" style="103" customWidth="1"/>
    <col min="10776" max="10776" width="1.85546875" style="103" customWidth="1"/>
    <col min="10777" max="10777" width="0.28515625" style="103" customWidth="1"/>
    <col min="10778" max="10778" width="0.140625" style="103" customWidth="1"/>
    <col min="10779" max="10779" width="1.7109375" style="103" customWidth="1"/>
    <col min="10780" max="10780" width="0.7109375" style="103" customWidth="1"/>
    <col min="10781" max="10781" width="0.42578125" style="103" customWidth="1"/>
    <col min="10782" max="10782" width="1.140625" style="103" customWidth="1"/>
    <col min="10783" max="10783" width="0.85546875" style="103" customWidth="1"/>
    <col min="10784" max="10784" width="1.28515625" style="103" customWidth="1"/>
    <col min="10785" max="10785" width="1.140625" style="103" customWidth="1"/>
    <col min="10786" max="10786" width="0.140625" style="103" customWidth="1"/>
    <col min="10787" max="10787" width="1.85546875" style="103" customWidth="1"/>
    <col min="10788" max="10789" width="0.28515625" style="103" customWidth="1"/>
    <col min="10790" max="10790" width="1" style="103" customWidth="1"/>
    <col min="10791" max="10791" width="0.5703125" style="103" customWidth="1"/>
    <col min="10792" max="10792" width="1.5703125" style="103" customWidth="1"/>
    <col min="10793" max="10793" width="0.140625" style="103" customWidth="1"/>
    <col min="10794" max="10794" width="0.28515625" style="103" customWidth="1"/>
    <col min="10795" max="10795" width="1.28515625" style="103" customWidth="1"/>
    <col min="10796" max="10796" width="0.140625" style="103" customWidth="1"/>
    <col min="10797" max="10798" width="0.28515625" style="103" customWidth="1"/>
    <col min="10799" max="10799" width="1.7109375" style="103" customWidth="1"/>
    <col min="10800" max="10800" width="0.140625" style="103" customWidth="1"/>
    <col min="10801" max="10801" width="1.140625" style="103" customWidth="1"/>
    <col min="10802" max="10802" width="0.42578125" style="103" customWidth="1"/>
    <col min="10803" max="10803" width="0.5703125" style="103" customWidth="1"/>
    <col min="10804" max="10804" width="0.42578125" style="103" customWidth="1"/>
    <col min="10805" max="10805" width="2.42578125" style="103" customWidth="1"/>
    <col min="10806" max="10806" width="0.42578125" style="103" customWidth="1"/>
    <col min="10807" max="10807" width="0.140625" style="103" customWidth="1"/>
    <col min="10808" max="10808" width="0.5703125" style="103" customWidth="1"/>
    <col min="10809" max="10809" width="0.28515625" style="103" customWidth="1"/>
    <col min="10810" max="10812" width="0.140625" style="103" customWidth="1"/>
    <col min="10813" max="10813" width="0.28515625" style="103" customWidth="1"/>
    <col min="10814" max="10814" width="0.5703125" style="103" customWidth="1"/>
    <col min="10815" max="10815" width="1.28515625" style="103" customWidth="1"/>
    <col min="10816" max="10816" width="0.42578125" style="103" customWidth="1"/>
    <col min="10817" max="10817" width="0.140625" style="103" customWidth="1"/>
    <col min="10818" max="10818" width="1" style="103" customWidth="1"/>
    <col min="10819" max="10819" width="2" style="103" customWidth="1"/>
    <col min="10820" max="10820" width="0.42578125" style="103" customWidth="1"/>
    <col min="10821" max="10821" width="1.7109375" style="103" customWidth="1"/>
    <col min="10822" max="10822" width="1" style="103" customWidth="1"/>
    <col min="10823" max="10823" width="0.5703125" style="103" customWidth="1"/>
    <col min="10824" max="10824" width="0.85546875" style="103" customWidth="1"/>
    <col min="10825" max="10825" width="0.7109375" style="103" customWidth="1"/>
    <col min="10826" max="10826" width="0.28515625" style="103" customWidth="1"/>
    <col min="10827" max="10827" width="2.7109375" style="103" customWidth="1"/>
    <col min="10828" max="10830" width="0.140625" style="103" customWidth="1"/>
    <col min="10831" max="10831" width="0.42578125" style="103" customWidth="1"/>
    <col min="10832" max="10832" width="0.5703125" style="103" customWidth="1"/>
    <col min="10833" max="10834" width="0.7109375" style="103" customWidth="1"/>
    <col min="10835" max="10835" width="3" style="103" customWidth="1"/>
    <col min="10836" max="10836" width="0.42578125" style="103" customWidth="1"/>
    <col min="10837" max="10837" width="0.140625" style="103" customWidth="1"/>
    <col min="10838" max="10838" width="1" style="103" customWidth="1"/>
    <col min="10839" max="10839" width="0.140625" style="103" customWidth="1"/>
    <col min="10840" max="10840" width="5.28515625" style="103" customWidth="1"/>
    <col min="10841" max="10841" width="1.85546875" style="103" customWidth="1"/>
    <col min="10842" max="10842" width="0.28515625" style="103" customWidth="1"/>
    <col min="10843" max="10843" width="0.42578125" style="103" customWidth="1"/>
    <col min="10844" max="10846" width="0.140625" style="103" customWidth="1"/>
    <col min="10847" max="10847" width="4" style="103" customWidth="1"/>
    <col min="10848" max="10848" width="0.140625" style="103" customWidth="1"/>
    <col min="10849" max="10849" width="0.7109375" style="103" customWidth="1"/>
    <col min="10850" max="10851" width="0.140625" style="103" customWidth="1"/>
    <col min="10852" max="10852" width="2.7109375" style="103" customWidth="1"/>
    <col min="10853" max="10853" width="9.7109375" style="103" customWidth="1"/>
    <col min="10854" max="10854" width="0.28515625" style="103" customWidth="1"/>
    <col min="10855" max="10855" width="10" style="103" customWidth="1"/>
    <col min="10856" max="10856" width="11.140625" style="103" customWidth="1"/>
    <col min="10857" max="11008" width="9.140625" style="103"/>
    <col min="11009" max="11009" width="4.85546875" style="103" customWidth="1"/>
    <col min="11010" max="11010" width="0.28515625" style="103" customWidth="1"/>
    <col min="11011" max="11011" width="0.140625" style="103" customWidth="1"/>
    <col min="11012" max="11012" width="0.42578125" style="103" customWidth="1"/>
    <col min="11013" max="11014" width="0.28515625" style="103" customWidth="1"/>
    <col min="11015" max="11015" width="0.140625" style="103" customWidth="1"/>
    <col min="11016" max="11016" width="14.140625" style="103" customWidth="1"/>
    <col min="11017" max="11017" width="0.28515625" style="103" customWidth="1"/>
    <col min="11018" max="11018" width="0.42578125" style="103" customWidth="1"/>
    <col min="11019" max="11019" width="5" style="103" customWidth="1"/>
    <col min="11020" max="11020" width="1.85546875" style="103" customWidth="1"/>
    <col min="11021" max="11021" width="2" style="103" customWidth="1"/>
    <col min="11022" max="11022" width="1.7109375" style="103" customWidth="1"/>
    <col min="11023" max="11023" width="0.42578125" style="103" customWidth="1"/>
    <col min="11024" max="11024" width="0.140625" style="103" customWidth="1"/>
    <col min="11025" max="11025" width="0.42578125" style="103" customWidth="1"/>
    <col min="11026" max="11026" width="0.28515625" style="103" customWidth="1"/>
    <col min="11027" max="11027" width="1.140625" style="103" customWidth="1"/>
    <col min="11028" max="11028" width="0.140625" style="103" customWidth="1"/>
    <col min="11029" max="11029" width="0.5703125" style="103" customWidth="1"/>
    <col min="11030" max="11030" width="2" style="103" customWidth="1"/>
    <col min="11031" max="11031" width="1.140625" style="103" customWidth="1"/>
    <col min="11032" max="11032" width="1.85546875" style="103" customWidth="1"/>
    <col min="11033" max="11033" width="0.28515625" style="103" customWidth="1"/>
    <col min="11034" max="11034" width="0.140625" style="103" customWidth="1"/>
    <col min="11035" max="11035" width="1.7109375" style="103" customWidth="1"/>
    <col min="11036" max="11036" width="0.7109375" style="103" customWidth="1"/>
    <col min="11037" max="11037" width="0.42578125" style="103" customWidth="1"/>
    <col min="11038" max="11038" width="1.140625" style="103" customWidth="1"/>
    <col min="11039" max="11039" width="0.85546875" style="103" customWidth="1"/>
    <col min="11040" max="11040" width="1.28515625" style="103" customWidth="1"/>
    <col min="11041" max="11041" width="1.140625" style="103" customWidth="1"/>
    <col min="11042" max="11042" width="0.140625" style="103" customWidth="1"/>
    <col min="11043" max="11043" width="1.85546875" style="103" customWidth="1"/>
    <col min="11044" max="11045" width="0.28515625" style="103" customWidth="1"/>
    <col min="11046" max="11046" width="1" style="103" customWidth="1"/>
    <col min="11047" max="11047" width="0.5703125" style="103" customWidth="1"/>
    <col min="11048" max="11048" width="1.5703125" style="103" customWidth="1"/>
    <col min="11049" max="11049" width="0.140625" style="103" customWidth="1"/>
    <col min="11050" max="11050" width="0.28515625" style="103" customWidth="1"/>
    <col min="11051" max="11051" width="1.28515625" style="103" customWidth="1"/>
    <col min="11052" max="11052" width="0.140625" style="103" customWidth="1"/>
    <col min="11053" max="11054" width="0.28515625" style="103" customWidth="1"/>
    <col min="11055" max="11055" width="1.7109375" style="103" customWidth="1"/>
    <col min="11056" max="11056" width="0.140625" style="103" customWidth="1"/>
    <col min="11057" max="11057" width="1.140625" style="103" customWidth="1"/>
    <col min="11058" max="11058" width="0.42578125" style="103" customWidth="1"/>
    <col min="11059" max="11059" width="0.5703125" style="103" customWidth="1"/>
    <col min="11060" max="11060" width="0.42578125" style="103" customWidth="1"/>
    <col min="11061" max="11061" width="2.42578125" style="103" customWidth="1"/>
    <col min="11062" max="11062" width="0.42578125" style="103" customWidth="1"/>
    <col min="11063" max="11063" width="0.140625" style="103" customWidth="1"/>
    <col min="11064" max="11064" width="0.5703125" style="103" customWidth="1"/>
    <col min="11065" max="11065" width="0.28515625" style="103" customWidth="1"/>
    <col min="11066" max="11068" width="0.140625" style="103" customWidth="1"/>
    <col min="11069" max="11069" width="0.28515625" style="103" customWidth="1"/>
    <col min="11070" max="11070" width="0.5703125" style="103" customWidth="1"/>
    <col min="11071" max="11071" width="1.28515625" style="103" customWidth="1"/>
    <col min="11072" max="11072" width="0.42578125" style="103" customWidth="1"/>
    <col min="11073" max="11073" width="0.140625" style="103" customWidth="1"/>
    <col min="11074" max="11074" width="1" style="103" customWidth="1"/>
    <col min="11075" max="11075" width="2" style="103" customWidth="1"/>
    <col min="11076" max="11076" width="0.42578125" style="103" customWidth="1"/>
    <col min="11077" max="11077" width="1.7109375" style="103" customWidth="1"/>
    <col min="11078" max="11078" width="1" style="103" customWidth="1"/>
    <col min="11079" max="11079" width="0.5703125" style="103" customWidth="1"/>
    <col min="11080" max="11080" width="0.85546875" style="103" customWidth="1"/>
    <col min="11081" max="11081" width="0.7109375" style="103" customWidth="1"/>
    <col min="11082" max="11082" width="0.28515625" style="103" customWidth="1"/>
    <col min="11083" max="11083" width="2.7109375" style="103" customWidth="1"/>
    <col min="11084" max="11086" width="0.140625" style="103" customWidth="1"/>
    <col min="11087" max="11087" width="0.42578125" style="103" customWidth="1"/>
    <col min="11088" max="11088" width="0.5703125" style="103" customWidth="1"/>
    <col min="11089" max="11090" width="0.7109375" style="103" customWidth="1"/>
    <col min="11091" max="11091" width="3" style="103" customWidth="1"/>
    <col min="11092" max="11092" width="0.42578125" style="103" customWidth="1"/>
    <col min="11093" max="11093" width="0.140625" style="103" customWidth="1"/>
    <col min="11094" max="11094" width="1" style="103" customWidth="1"/>
    <col min="11095" max="11095" width="0.140625" style="103" customWidth="1"/>
    <col min="11096" max="11096" width="5.28515625" style="103" customWidth="1"/>
    <col min="11097" max="11097" width="1.85546875" style="103" customWidth="1"/>
    <col min="11098" max="11098" width="0.28515625" style="103" customWidth="1"/>
    <col min="11099" max="11099" width="0.42578125" style="103" customWidth="1"/>
    <col min="11100" max="11102" width="0.140625" style="103" customWidth="1"/>
    <col min="11103" max="11103" width="4" style="103" customWidth="1"/>
    <col min="11104" max="11104" width="0.140625" style="103" customWidth="1"/>
    <col min="11105" max="11105" width="0.7109375" style="103" customWidth="1"/>
    <col min="11106" max="11107" width="0.140625" style="103" customWidth="1"/>
    <col min="11108" max="11108" width="2.7109375" style="103" customWidth="1"/>
    <col min="11109" max="11109" width="9.7109375" style="103" customWidth="1"/>
    <col min="11110" max="11110" width="0.28515625" style="103" customWidth="1"/>
    <col min="11111" max="11111" width="10" style="103" customWidth="1"/>
    <col min="11112" max="11112" width="11.140625" style="103" customWidth="1"/>
    <col min="11113" max="11264" width="9.140625" style="103"/>
    <col min="11265" max="11265" width="4.85546875" style="103" customWidth="1"/>
    <col min="11266" max="11266" width="0.28515625" style="103" customWidth="1"/>
    <col min="11267" max="11267" width="0.140625" style="103" customWidth="1"/>
    <col min="11268" max="11268" width="0.42578125" style="103" customWidth="1"/>
    <col min="11269" max="11270" width="0.28515625" style="103" customWidth="1"/>
    <col min="11271" max="11271" width="0.140625" style="103" customWidth="1"/>
    <col min="11272" max="11272" width="14.140625" style="103" customWidth="1"/>
    <col min="11273" max="11273" width="0.28515625" style="103" customWidth="1"/>
    <col min="11274" max="11274" width="0.42578125" style="103" customWidth="1"/>
    <col min="11275" max="11275" width="5" style="103" customWidth="1"/>
    <col min="11276" max="11276" width="1.85546875" style="103" customWidth="1"/>
    <col min="11277" max="11277" width="2" style="103" customWidth="1"/>
    <col min="11278" max="11278" width="1.7109375" style="103" customWidth="1"/>
    <col min="11279" max="11279" width="0.42578125" style="103" customWidth="1"/>
    <col min="11280" max="11280" width="0.140625" style="103" customWidth="1"/>
    <col min="11281" max="11281" width="0.42578125" style="103" customWidth="1"/>
    <col min="11282" max="11282" width="0.28515625" style="103" customWidth="1"/>
    <col min="11283" max="11283" width="1.140625" style="103" customWidth="1"/>
    <col min="11284" max="11284" width="0.140625" style="103" customWidth="1"/>
    <col min="11285" max="11285" width="0.5703125" style="103" customWidth="1"/>
    <col min="11286" max="11286" width="2" style="103" customWidth="1"/>
    <col min="11287" max="11287" width="1.140625" style="103" customWidth="1"/>
    <col min="11288" max="11288" width="1.85546875" style="103" customWidth="1"/>
    <col min="11289" max="11289" width="0.28515625" style="103" customWidth="1"/>
    <col min="11290" max="11290" width="0.140625" style="103" customWidth="1"/>
    <col min="11291" max="11291" width="1.7109375" style="103" customWidth="1"/>
    <col min="11292" max="11292" width="0.7109375" style="103" customWidth="1"/>
    <col min="11293" max="11293" width="0.42578125" style="103" customWidth="1"/>
    <col min="11294" max="11294" width="1.140625" style="103" customWidth="1"/>
    <col min="11295" max="11295" width="0.85546875" style="103" customWidth="1"/>
    <col min="11296" max="11296" width="1.28515625" style="103" customWidth="1"/>
    <col min="11297" max="11297" width="1.140625" style="103" customWidth="1"/>
    <col min="11298" max="11298" width="0.140625" style="103" customWidth="1"/>
    <col min="11299" max="11299" width="1.85546875" style="103" customWidth="1"/>
    <col min="11300" max="11301" width="0.28515625" style="103" customWidth="1"/>
    <col min="11302" max="11302" width="1" style="103" customWidth="1"/>
    <col min="11303" max="11303" width="0.5703125" style="103" customWidth="1"/>
    <col min="11304" max="11304" width="1.5703125" style="103" customWidth="1"/>
    <col min="11305" max="11305" width="0.140625" style="103" customWidth="1"/>
    <col min="11306" max="11306" width="0.28515625" style="103" customWidth="1"/>
    <col min="11307" max="11307" width="1.28515625" style="103" customWidth="1"/>
    <col min="11308" max="11308" width="0.140625" style="103" customWidth="1"/>
    <col min="11309" max="11310" width="0.28515625" style="103" customWidth="1"/>
    <col min="11311" max="11311" width="1.7109375" style="103" customWidth="1"/>
    <col min="11312" max="11312" width="0.140625" style="103" customWidth="1"/>
    <col min="11313" max="11313" width="1.140625" style="103" customWidth="1"/>
    <col min="11314" max="11314" width="0.42578125" style="103" customWidth="1"/>
    <col min="11315" max="11315" width="0.5703125" style="103" customWidth="1"/>
    <col min="11316" max="11316" width="0.42578125" style="103" customWidth="1"/>
    <col min="11317" max="11317" width="2.42578125" style="103" customWidth="1"/>
    <col min="11318" max="11318" width="0.42578125" style="103" customWidth="1"/>
    <col min="11319" max="11319" width="0.140625" style="103" customWidth="1"/>
    <col min="11320" max="11320" width="0.5703125" style="103" customWidth="1"/>
    <col min="11321" max="11321" width="0.28515625" style="103" customWidth="1"/>
    <col min="11322" max="11324" width="0.140625" style="103" customWidth="1"/>
    <col min="11325" max="11325" width="0.28515625" style="103" customWidth="1"/>
    <col min="11326" max="11326" width="0.5703125" style="103" customWidth="1"/>
    <col min="11327" max="11327" width="1.28515625" style="103" customWidth="1"/>
    <col min="11328" max="11328" width="0.42578125" style="103" customWidth="1"/>
    <col min="11329" max="11329" width="0.140625" style="103" customWidth="1"/>
    <col min="11330" max="11330" width="1" style="103" customWidth="1"/>
    <col min="11331" max="11331" width="2" style="103" customWidth="1"/>
    <col min="11332" max="11332" width="0.42578125" style="103" customWidth="1"/>
    <col min="11333" max="11333" width="1.7109375" style="103" customWidth="1"/>
    <col min="11334" max="11334" width="1" style="103" customWidth="1"/>
    <col min="11335" max="11335" width="0.5703125" style="103" customWidth="1"/>
    <col min="11336" max="11336" width="0.85546875" style="103" customWidth="1"/>
    <col min="11337" max="11337" width="0.7109375" style="103" customWidth="1"/>
    <col min="11338" max="11338" width="0.28515625" style="103" customWidth="1"/>
    <col min="11339" max="11339" width="2.7109375" style="103" customWidth="1"/>
    <col min="11340" max="11342" width="0.140625" style="103" customWidth="1"/>
    <col min="11343" max="11343" width="0.42578125" style="103" customWidth="1"/>
    <col min="11344" max="11344" width="0.5703125" style="103" customWidth="1"/>
    <col min="11345" max="11346" width="0.7109375" style="103" customWidth="1"/>
    <col min="11347" max="11347" width="3" style="103" customWidth="1"/>
    <col min="11348" max="11348" width="0.42578125" style="103" customWidth="1"/>
    <col min="11349" max="11349" width="0.140625" style="103" customWidth="1"/>
    <col min="11350" max="11350" width="1" style="103" customWidth="1"/>
    <col min="11351" max="11351" width="0.140625" style="103" customWidth="1"/>
    <col min="11352" max="11352" width="5.28515625" style="103" customWidth="1"/>
    <col min="11353" max="11353" width="1.85546875" style="103" customWidth="1"/>
    <col min="11354" max="11354" width="0.28515625" style="103" customWidth="1"/>
    <col min="11355" max="11355" width="0.42578125" style="103" customWidth="1"/>
    <col min="11356" max="11358" width="0.140625" style="103" customWidth="1"/>
    <col min="11359" max="11359" width="4" style="103" customWidth="1"/>
    <col min="11360" max="11360" width="0.140625" style="103" customWidth="1"/>
    <col min="11361" max="11361" width="0.7109375" style="103" customWidth="1"/>
    <col min="11362" max="11363" width="0.140625" style="103" customWidth="1"/>
    <col min="11364" max="11364" width="2.7109375" style="103" customWidth="1"/>
    <col min="11365" max="11365" width="9.7109375" style="103" customWidth="1"/>
    <col min="11366" max="11366" width="0.28515625" style="103" customWidth="1"/>
    <col min="11367" max="11367" width="10" style="103" customWidth="1"/>
    <col min="11368" max="11368" width="11.140625" style="103" customWidth="1"/>
    <col min="11369" max="11520" width="9.140625" style="103"/>
    <col min="11521" max="11521" width="4.85546875" style="103" customWidth="1"/>
    <col min="11522" max="11522" width="0.28515625" style="103" customWidth="1"/>
    <col min="11523" max="11523" width="0.140625" style="103" customWidth="1"/>
    <col min="11524" max="11524" width="0.42578125" style="103" customWidth="1"/>
    <col min="11525" max="11526" width="0.28515625" style="103" customWidth="1"/>
    <col min="11527" max="11527" width="0.140625" style="103" customWidth="1"/>
    <col min="11528" max="11528" width="14.140625" style="103" customWidth="1"/>
    <col min="11529" max="11529" width="0.28515625" style="103" customWidth="1"/>
    <col min="11530" max="11530" width="0.42578125" style="103" customWidth="1"/>
    <col min="11531" max="11531" width="5" style="103" customWidth="1"/>
    <col min="11532" max="11532" width="1.85546875" style="103" customWidth="1"/>
    <col min="11533" max="11533" width="2" style="103" customWidth="1"/>
    <col min="11534" max="11534" width="1.7109375" style="103" customWidth="1"/>
    <col min="11535" max="11535" width="0.42578125" style="103" customWidth="1"/>
    <col min="11536" max="11536" width="0.140625" style="103" customWidth="1"/>
    <col min="11537" max="11537" width="0.42578125" style="103" customWidth="1"/>
    <col min="11538" max="11538" width="0.28515625" style="103" customWidth="1"/>
    <col min="11539" max="11539" width="1.140625" style="103" customWidth="1"/>
    <col min="11540" max="11540" width="0.140625" style="103" customWidth="1"/>
    <col min="11541" max="11541" width="0.5703125" style="103" customWidth="1"/>
    <col min="11542" max="11542" width="2" style="103" customWidth="1"/>
    <col min="11543" max="11543" width="1.140625" style="103" customWidth="1"/>
    <col min="11544" max="11544" width="1.85546875" style="103" customWidth="1"/>
    <col min="11545" max="11545" width="0.28515625" style="103" customWidth="1"/>
    <col min="11546" max="11546" width="0.140625" style="103" customWidth="1"/>
    <col min="11547" max="11547" width="1.7109375" style="103" customWidth="1"/>
    <col min="11548" max="11548" width="0.7109375" style="103" customWidth="1"/>
    <col min="11549" max="11549" width="0.42578125" style="103" customWidth="1"/>
    <col min="11550" max="11550" width="1.140625" style="103" customWidth="1"/>
    <col min="11551" max="11551" width="0.85546875" style="103" customWidth="1"/>
    <col min="11552" max="11552" width="1.28515625" style="103" customWidth="1"/>
    <col min="11553" max="11553" width="1.140625" style="103" customWidth="1"/>
    <col min="11554" max="11554" width="0.140625" style="103" customWidth="1"/>
    <col min="11555" max="11555" width="1.85546875" style="103" customWidth="1"/>
    <col min="11556" max="11557" width="0.28515625" style="103" customWidth="1"/>
    <col min="11558" max="11558" width="1" style="103" customWidth="1"/>
    <col min="11559" max="11559" width="0.5703125" style="103" customWidth="1"/>
    <col min="11560" max="11560" width="1.5703125" style="103" customWidth="1"/>
    <col min="11561" max="11561" width="0.140625" style="103" customWidth="1"/>
    <col min="11562" max="11562" width="0.28515625" style="103" customWidth="1"/>
    <col min="11563" max="11563" width="1.28515625" style="103" customWidth="1"/>
    <col min="11564" max="11564" width="0.140625" style="103" customWidth="1"/>
    <col min="11565" max="11566" width="0.28515625" style="103" customWidth="1"/>
    <col min="11567" max="11567" width="1.7109375" style="103" customWidth="1"/>
    <col min="11568" max="11568" width="0.140625" style="103" customWidth="1"/>
    <col min="11569" max="11569" width="1.140625" style="103" customWidth="1"/>
    <col min="11570" max="11570" width="0.42578125" style="103" customWidth="1"/>
    <col min="11571" max="11571" width="0.5703125" style="103" customWidth="1"/>
    <col min="11572" max="11572" width="0.42578125" style="103" customWidth="1"/>
    <col min="11573" max="11573" width="2.42578125" style="103" customWidth="1"/>
    <col min="11574" max="11574" width="0.42578125" style="103" customWidth="1"/>
    <col min="11575" max="11575" width="0.140625" style="103" customWidth="1"/>
    <col min="11576" max="11576" width="0.5703125" style="103" customWidth="1"/>
    <col min="11577" max="11577" width="0.28515625" style="103" customWidth="1"/>
    <col min="11578" max="11580" width="0.140625" style="103" customWidth="1"/>
    <col min="11581" max="11581" width="0.28515625" style="103" customWidth="1"/>
    <col min="11582" max="11582" width="0.5703125" style="103" customWidth="1"/>
    <col min="11583" max="11583" width="1.28515625" style="103" customWidth="1"/>
    <col min="11584" max="11584" width="0.42578125" style="103" customWidth="1"/>
    <col min="11585" max="11585" width="0.140625" style="103" customWidth="1"/>
    <col min="11586" max="11586" width="1" style="103" customWidth="1"/>
    <col min="11587" max="11587" width="2" style="103" customWidth="1"/>
    <col min="11588" max="11588" width="0.42578125" style="103" customWidth="1"/>
    <col min="11589" max="11589" width="1.7109375" style="103" customWidth="1"/>
    <col min="11590" max="11590" width="1" style="103" customWidth="1"/>
    <col min="11591" max="11591" width="0.5703125" style="103" customWidth="1"/>
    <col min="11592" max="11592" width="0.85546875" style="103" customWidth="1"/>
    <col min="11593" max="11593" width="0.7109375" style="103" customWidth="1"/>
    <col min="11594" max="11594" width="0.28515625" style="103" customWidth="1"/>
    <col min="11595" max="11595" width="2.7109375" style="103" customWidth="1"/>
    <col min="11596" max="11598" width="0.140625" style="103" customWidth="1"/>
    <col min="11599" max="11599" width="0.42578125" style="103" customWidth="1"/>
    <col min="11600" max="11600" width="0.5703125" style="103" customWidth="1"/>
    <col min="11601" max="11602" width="0.7109375" style="103" customWidth="1"/>
    <col min="11603" max="11603" width="3" style="103" customWidth="1"/>
    <col min="11604" max="11604" width="0.42578125" style="103" customWidth="1"/>
    <col min="11605" max="11605" width="0.140625" style="103" customWidth="1"/>
    <col min="11606" max="11606" width="1" style="103" customWidth="1"/>
    <col min="11607" max="11607" width="0.140625" style="103" customWidth="1"/>
    <col min="11608" max="11608" width="5.28515625" style="103" customWidth="1"/>
    <col min="11609" max="11609" width="1.85546875" style="103" customWidth="1"/>
    <col min="11610" max="11610" width="0.28515625" style="103" customWidth="1"/>
    <col min="11611" max="11611" width="0.42578125" style="103" customWidth="1"/>
    <col min="11612" max="11614" width="0.140625" style="103" customWidth="1"/>
    <col min="11615" max="11615" width="4" style="103" customWidth="1"/>
    <col min="11616" max="11616" width="0.140625" style="103" customWidth="1"/>
    <col min="11617" max="11617" width="0.7109375" style="103" customWidth="1"/>
    <col min="11618" max="11619" width="0.140625" style="103" customWidth="1"/>
    <col min="11620" max="11620" width="2.7109375" style="103" customWidth="1"/>
    <col min="11621" max="11621" width="9.7109375" style="103" customWidth="1"/>
    <col min="11622" max="11622" width="0.28515625" style="103" customWidth="1"/>
    <col min="11623" max="11623" width="10" style="103" customWidth="1"/>
    <col min="11624" max="11624" width="11.140625" style="103" customWidth="1"/>
    <col min="11625" max="11776" width="9.140625" style="103"/>
    <col min="11777" max="11777" width="4.85546875" style="103" customWidth="1"/>
    <col min="11778" max="11778" width="0.28515625" style="103" customWidth="1"/>
    <col min="11779" max="11779" width="0.140625" style="103" customWidth="1"/>
    <col min="11780" max="11780" width="0.42578125" style="103" customWidth="1"/>
    <col min="11781" max="11782" width="0.28515625" style="103" customWidth="1"/>
    <col min="11783" max="11783" width="0.140625" style="103" customWidth="1"/>
    <col min="11784" max="11784" width="14.140625" style="103" customWidth="1"/>
    <col min="11785" max="11785" width="0.28515625" style="103" customWidth="1"/>
    <col min="11786" max="11786" width="0.42578125" style="103" customWidth="1"/>
    <col min="11787" max="11787" width="5" style="103" customWidth="1"/>
    <col min="11788" max="11788" width="1.85546875" style="103" customWidth="1"/>
    <col min="11789" max="11789" width="2" style="103" customWidth="1"/>
    <col min="11790" max="11790" width="1.7109375" style="103" customWidth="1"/>
    <col min="11791" max="11791" width="0.42578125" style="103" customWidth="1"/>
    <col min="11792" max="11792" width="0.140625" style="103" customWidth="1"/>
    <col min="11793" max="11793" width="0.42578125" style="103" customWidth="1"/>
    <col min="11794" max="11794" width="0.28515625" style="103" customWidth="1"/>
    <col min="11795" max="11795" width="1.140625" style="103" customWidth="1"/>
    <col min="11796" max="11796" width="0.140625" style="103" customWidth="1"/>
    <col min="11797" max="11797" width="0.5703125" style="103" customWidth="1"/>
    <col min="11798" max="11798" width="2" style="103" customWidth="1"/>
    <col min="11799" max="11799" width="1.140625" style="103" customWidth="1"/>
    <col min="11800" max="11800" width="1.85546875" style="103" customWidth="1"/>
    <col min="11801" max="11801" width="0.28515625" style="103" customWidth="1"/>
    <col min="11802" max="11802" width="0.140625" style="103" customWidth="1"/>
    <col min="11803" max="11803" width="1.7109375" style="103" customWidth="1"/>
    <col min="11804" max="11804" width="0.7109375" style="103" customWidth="1"/>
    <col min="11805" max="11805" width="0.42578125" style="103" customWidth="1"/>
    <col min="11806" max="11806" width="1.140625" style="103" customWidth="1"/>
    <col min="11807" max="11807" width="0.85546875" style="103" customWidth="1"/>
    <col min="11808" max="11808" width="1.28515625" style="103" customWidth="1"/>
    <col min="11809" max="11809" width="1.140625" style="103" customWidth="1"/>
    <col min="11810" max="11810" width="0.140625" style="103" customWidth="1"/>
    <col min="11811" max="11811" width="1.85546875" style="103" customWidth="1"/>
    <col min="11812" max="11813" width="0.28515625" style="103" customWidth="1"/>
    <col min="11814" max="11814" width="1" style="103" customWidth="1"/>
    <col min="11815" max="11815" width="0.5703125" style="103" customWidth="1"/>
    <col min="11816" max="11816" width="1.5703125" style="103" customWidth="1"/>
    <col min="11817" max="11817" width="0.140625" style="103" customWidth="1"/>
    <col min="11818" max="11818" width="0.28515625" style="103" customWidth="1"/>
    <col min="11819" max="11819" width="1.28515625" style="103" customWidth="1"/>
    <col min="11820" max="11820" width="0.140625" style="103" customWidth="1"/>
    <col min="11821" max="11822" width="0.28515625" style="103" customWidth="1"/>
    <col min="11823" max="11823" width="1.7109375" style="103" customWidth="1"/>
    <col min="11824" max="11824" width="0.140625" style="103" customWidth="1"/>
    <col min="11825" max="11825" width="1.140625" style="103" customWidth="1"/>
    <col min="11826" max="11826" width="0.42578125" style="103" customWidth="1"/>
    <col min="11827" max="11827" width="0.5703125" style="103" customWidth="1"/>
    <col min="11828" max="11828" width="0.42578125" style="103" customWidth="1"/>
    <col min="11829" max="11829" width="2.42578125" style="103" customWidth="1"/>
    <col min="11830" max="11830" width="0.42578125" style="103" customWidth="1"/>
    <col min="11831" max="11831" width="0.140625" style="103" customWidth="1"/>
    <col min="11832" max="11832" width="0.5703125" style="103" customWidth="1"/>
    <col min="11833" max="11833" width="0.28515625" style="103" customWidth="1"/>
    <col min="11834" max="11836" width="0.140625" style="103" customWidth="1"/>
    <col min="11837" max="11837" width="0.28515625" style="103" customWidth="1"/>
    <col min="11838" max="11838" width="0.5703125" style="103" customWidth="1"/>
    <col min="11839" max="11839" width="1.28515625" style="103" customWidth="1"/>
    <col min="11840" max="11840" width="0.42578125" style="103" customWidth="1"/>
    <col min="11841" max="11841" width="0.140625" style="103" customWidth="1"/>
    <col min="11842" max="11842" width="1" style="103" customWidth="1"/>
    <col min="11843" max="11843" width="2" style="103" customWidth="1"/>
    <col min="11844" max="11844" width="0.42578125" style="103" customWidth="1"/>
    <col min="11845" max="11845" width="1.7109375" style="103" customWidth="1"/>
    <col min="11846" max="11846" width="1" style="103" customWidth="1"/>
    <col min="11847" max="11847" width="0.5703125" style="103" customWidth="1"/>
    <col min="11848" max="11848" width="0.85546875" style="103" customWidth="1"/>
    <col min="11849" max="11849" width="0.7109375" style="103" customWidth="1"/>
    <col min="11850" max="11850" width="0.28515625" style="103" customWidth="1"/>
    <col min="11851" max="11851" width="2.7109375" style="103" customWidth="1"/>
    <col min="11852" max="11854" width="0.140625" style="103" customWidth="1"/>
    <col min="11855" max="11855" width="0.42578125" style="103" customWidth="1"/>
    <col min="11856" max="11856" width="0.5703125" style="103" customWidth="1"/>
    <col min="11857" max="11858" width="0.7109375" style="103" customWidth="1"/>
    <col min="11859" max="11859" width="3" style="103" customWidth="1"/>
    <col min="11860" max="11860" width="0.42578125" style="103" customWidth="1"/>
    <col min="11861" max="11861" width="0.140625" style="103" customWidth="1"/>
    <col min="11862" max="11862" width="1" style="103" customWidth="1"/>
    <col min="11863" max="11863" width="0.140625" style="103" customWidth="1"/>
    <col min="11864" max="11864" width="5.28515625" style="103" customWidth="1"/>
    <col min="11865" max="11865" width="1.85546875" style="103" customWidth="1"/>
    <col min="11866" max="11866" width="0.28515625" style="103" customWidth="1"/>
    <col min="11867" max="11867" width="0.42578125" style="103" customWidth="1"/>
    <col min="11868" max="11870" width="0.140625" style="103" customWidth="1"/>
    <col min="11871" max="11871" width="4" style="103" customWidth="1"/>
    <col min="11872" max="11872" width="0.140625" style="103" customWidth="1"/>
    <col min="11873" max="11873" width="0.7109375" style="103" customWidth="1"/>
    <col min="11874" max="11875" width="0.140625" style="103" customWidth="1"/>
    <col min="11876" max="11876" width="2.7109375" style="103" customWidth="1"/>
    <col min="11877" max="11877" width="9.7109375" style="103" customWidth="1"/>
    <col min="11878" max="11878" width="0.28515625" style="103" customWidth="1"/>
    <col min="11879" max="11879" width="10" style="103" customWidth="1"/>
    <col min="11880" max="11880" width="11.140625" style="103" customWidth="1"/>
    <col min="11881" max="12032" width="9.140625" style="103"/>
    <col min="12033" max="12033" width="4.85546875" style="103" customWidth="1"/>
    <col min="12034" max="12034" width="0.28515625" style="103" customWidth="1"/>
    <col min="12035" max="12035" width="0.140625" style="103" customWidth="1"/>
    <col min="12036" max="12036" width="0.42578125" style="103" customWidth="1"/>
    <col min="12037" max="12038" width="0.28515625" style="103" customWidth="1"/>
    <col min="12039" max="12039" width="0.140625" style="103" customWidth="1"/>
    <col min="12040" max="12040" width="14.140625" style="103" customWidth="1"/>
    <col min="12041" max="12041" width="0.28515625" style="103" customWidth="1"/>
    <col min="12042" max="12042" width="0.42578125" style="103" customWidth="1"/>
    <col min="12043" max="12043" width="5" style="103" customWidth="1"/>
    <col min="12044" max="12044" width="1.85546875" style="103" customWidth="1"/>
    <col min="12045" max="12045" width="2" style="103" customWidth="1"/>
    <col min="12046" max="12046" width="1.7109375" style="103" customWidth="1"/>
    <col min="12047" max="12047" width="0.42578125" style="103" customWidth="1"/>
    <col min="12048" max="12048" width="0.140625" style="103" customWidth="1"/>
    <col min="12049" max="12049" width="0.42578125" style="103" customWidth="1"/>
    <col min="12050" max="12050" width="0.28515625" style="103" customWidth="1"/>
    <col min="12051" max="12051" width="1.140625" style="103" customWidth="1"/>
    <col min="12052" max="12052" width="0.140625" style="103" customWidth="1"/>
    <col min="12053" max="12053" width="0.5703125" style="103" customWidth="1"/>
    <col min="12054" max="12054" width="2" style="103" customWidth="1"/>
    <col min="12055" max="12055" width="1.140625" style="103" customWidth="1"/>
    <col min="12056" max="12056" width="1.85546875" style="103" customWidth="1"/>
    <col min="12057" max="12057" width="0.28515625" style="103" customWidth="1"/>
    <col min="12058" max="12058" width="0.140625" style="103" customWidth="1"/>
    <col min="12059" max="12059" width="1.7109375" style="103" customWidth="1"/>
    <col min="12060" max="12060" width="0.7109375" style="103" customWidth="1"/>
    <col min="12061" max="12061" width="0.42578125" style="103" customWidth="1"/>
    <col min="12062" max="12062" width="1.140625" style="103" customWidth="1"/>
    <col min="12063" max="12063" width="0.85546875" style="103" customWidth="1"/>
    <col min="12064" max="12064" width="1.28515625" style="103" customWidth="1"/>
    <col min="12065" max="12065" width="1.140625" style="103" customWidth="1"/>
    <col min="12066" max="12066" width="0.140625" style="103" customWidth="1"/>
    <col min="12067" max="12067" width="1.85546875" style="103" customWidth="1"/>
    <col min="12068" max="12069" width="0.28515625" style="103" customWidth="1"/>
    <col min="12070" max="12070" width="1" style="103" customWidth="1"/>
    <col min="12071" max="12071" width="0.5703125" style="103" customWidth="1"/>
    <col min="12072" max="12072" width="1.5703125" style="103" customWidth="1"/>
    <col min="12073" max="12073" width="0.140625" style="103" customWidth="1"/>
    <col min="12074" max="12074" width="0.28515625" style="103" customWidth="1"/>
    <col min="12075" max="12075" width="1.28515625" style="103" customWidth="1"/>
    <col min="12076" max="12076" width="0.140625" style="103" customWidth="1"/>
    <col min="12077" max="12078" width="0.28515625" style="103" customWidth="1"/>
    <col min="12079" max="12079" width="1.7109375" style="103" customWidth="1"/>
    <col min="12080" max="12080" width="0.140625" style="103" customWidth="1"/>
    <col min="12081" max="12081" width="1.140625" style="103" customWidth="1"/>
    <col min="12082" max="12082" width="0.42578125" style="103" customWidth="1"/>
    <col min="12083" max="12083" width="0.5703125" style="103" customWidth="1"/>
    <col min="12084" max="12084" width="0.42578125" style="103" customWidth="1"/>
    <col min="12085" max="12085" width="2.42578125" style="103" customWidth="1"/>
    <col min="12086" max="12086" width="0.42578125" style="103" customWidth="1"/>
    <col min="12087" max="12087" width="0.140625" style="103" customWidth="1"/>
    <col min="12088" max="12088" width="0.5703125" style="103" customWidth="1"/>
    <col min="12089" max="12089" width="0.28515625" style="103" customWidth="1"/>
    <col min="12090" max="12092" width="0.140625" style="103" customWidth="1"/>
    <col min="12093" max="12093" width="0.28515625" style="103" customWidth="1"/>
    <col min="12094" max="12094" width="0.5703125" style="103" customWidth="1"/>
    <col min="12095" max="12095" width="1.28515625" style="103" customWidth="1"/>
    <col min="12096" max="12096" width="0.42578125" style="103" customWidth="1"/>
    <col min="12097" max="12097" width="0.140625" style="103" customWidth="1"/>
    <col min="12098" max="12098" width="1" style="103" customWidth="1"/>
    <col min="12099" max="12099" width="2" style="103" customWidth="1"/>
    <col min="12100" max="12100" width="0.42578125" style="103" customWidth="1"/>
    <col min="12101" max="12101" width="1.7109375" style="103" customWidth="1"/>
    <col min="12102" max="12102" width="1" style="103" customWidth="1"/>
    <col min="12103" max="12103" width="0.5703125" style="103" customWidth="1"/>
    <col min="12104" max="12104" width="0.85546875" style="103" customWidth="1"/>
    <col min="12105" max="12105" width="0.7109375" style="103" customWidth="1"/>
    <col min="12106" max="12106" width="0.28515625" style="103" customWidth="1"/>
    <col min="12107" max="12107" width="2.7109375" style="103" customWidth="1"/>
    <col min="12108" max="12110" width="0.140625" style="103" customWidth="1"/>
    <col min="12111" max="12111" width="0.42578125" style="103" customWidth="1"/>
    <col min="12112" max="12112" width="0.5703125" style="103" customWidth="1"/>
    <col min="12113" max="12114" width="0.7109375" style="103" customWidth="1"/>
    <col min="12115" max="12115" width="3" style="103" customWidth="1"/>
    <col min="12116" max="12116" width="0.42578125" style="103" customWidth="1"/>
    <col min="12117" max="12117" width="0.140625" style="103" customWidth="1"/>
    <col min="12118" max="12118" width="1" style="103" customWidth="1"/>
    <col min="12119" max="12119" width="0.140625" style="103" customWidth="1"/>
    <col min="12120" max="12120" width="5.28515625" style="103" customWidth="1"/>
    <col min="12121" max="12121" width="1.85546875" style="103" customWidth="1"/>
    <col min="12122" max="12122" width="0.28515625" style="103" customWidth="1"/>
    <col min="12123" max="12123" width="0.42578125" style="103" customWidth="1"/>
    <col min="12124" max="12126" width="0.140625" style="103" customWidth="1"/>
    <col min="12127" max="12127" width="4" style="103" customWidth="1"/>
    <col min="12128" max="12128" width="0.140625" style="103" customWidth="1"/>
    <col min="12129" max="12129" width="0.7109375" style="103" customWidth="1"/>
    <col min="12130" max="12131" width="0.140625" style="103" customWidth="1"/>
    <col min="12132" max="12132" width="2.7109375" style="103" customWidth="1"/>
    <col min="12133" max="12133" width="9.7109375" style="103" customWidth="1"/>
    <col min="12134" max="12134" width="0.28515625" style="103" customWidth="1"/>
    <col min="12135" max="12135" width="10" style="103" customWidth="1"/>
    <col min="12136" max="12136" width="11.140625" style="103" customWidth="1"/>
    <col min="12137" max="12288" width="9.140625" style="103"/>
    <col min="12289" max="12289" width="4.85546875" style="103" customWidth="1"/>
    <col min="12290" max="12290" width="0.28515625" style="103" customWidth="1"/>
    <col min="12291" max="12291" width="0.140625" style="103" customWidth="1"/>
    <col min="12292" max="12292" width="0.42578125" style="103" customWidth="1"/>
    <col min="12293" max="12294" width="0.28515625" style="103" customWidth="1"/>
    <col min="12295" max="12295" width="0.140625" style="103" customWidth="1"/>
    <col min="12296" max="12296" width="14.140625" style="103" customWidth="1"/>
    <col min="12297" max="12297" width="0.28515625" style="103" customWidth="1"/>
    <col min="12298" max="12298" width="0.42578125" style="103" customWidth="1"/>
    <col min="12299" max="12299" width="5" style="103" customWidth="1"/>
    <col min="12300" max="12300" width="1.85546875" style="103" customWidth="1"/>
    <col min="12301" max="12301" width="2" style="103" customWidth="1"/>
    <col min="12302" max="12302" width="1.7109375" style="103" customWidth="1"/>
    <col min="12303" max="12303" width="0.42578125" style="103" customWidth="1"/>
    <col min="12304" max="12304" width="0.140625" style="103" customWidth="1"/>
    <col min="12305" max="12305" width="0.42578125" style="103" customWidth="1"/>
    <col min="12306" max="12306" width="0.28515625" style="103" customWidth="1"/>
    <col min="12307" max="12307" width="1.140625" style="103" customWidth="1"/>
    <col min="12308" max="12308" width="0.140625" style="103" customWidth="1"/>
    <col min="12309" max="12309" width="0.5703125" style="103" customWidth="1"/>
    <col min="12310" max="12310" width="2" style="103" customWidth="1"/>
    <col min="12311" max="12311" width="1.140625" style="103" customWidth="1"/>
    <col min="12312" max="12312" width="1.85546875" style="103" customWidth="1"/>
    <col min="12313" max="12313" width="0.28515625" style="103" customWidth="1"/>
    <col min="12314" max="12314" width="0.140625" style="103" customWidth="1"/>
    <col min="12315" max="12315" width="1.7109375" style="103" customWidth="1"/>
    <col min="12316" max="12316" width="0.7109375" style="103" customWidth="1"/>
    <col min="12317" max="12317" width="0.42578125" style="103" customWidth="1"/>
    <col min="12318" max="12318" width="1.140625" style="103" customWidth="1"/>
    <col min="12319" max="12319" width="0.85546875" style="103" customWidth="1"/>
    <col min="12320" max="12320" width="1.28515625" style="103" customWidth="1"/>
    <col min="12321" max="12321" width="1.140625" style="103" customWidth="1"/>
    <col min="12322" max="12322" width="0.140625" style="103" customWidth="1"/>
    <col min="12323" max="12323" width="1.85546875" style="103" customWidth="1"/>
    <col min="12324" max="12325" width="0.28515625" style="103" customWidth="1"/>
    <col min="12326" max="12326" width="1" style="103" customWidth="1"/>
    <col min="12327" max="12327" width="0.5703125" style="103" customWidth="1"/>
    <col min="12328" max="12328" width="1.5703125" style="103" customWidth="1"/>
    <col min="12329" max="12329" width="0.140625" style="103" customWidth="1"/>
    <col min="12330" max="12330" width="0.28515625" style="103" customWidth="1"/>
    <col min="12331" max="12331" width="1.28515625" style="103" customWidth="1"/>
    <col min="12332" max="12332" width="0.140625" style="103" customWidth="1"/>
    <col min="12333" max="12334" width="0.28515625" style="103" customWidth="1"/>
    <col min="12335" max="12335" width="1.7109375" style="103" customWidth="1"/>
    <col min="12336" max="12336" width="0.140625" style="103" customWidth="1"/>
    <col min="12337" max="12337" width="1.140625" style="103" customWidth="1"/>
    <col min="12338" max="12338" width="0.42578125" style="103" customWidth="1"/>
    <col min="12339" max="12339" width="0.5703125" style="103" customWidth="1"/>
    <col min="12340" max="12340" width="0.42578125" style="103" customWidth="1"/>
    <col min="12341" max="12341" width="2.42578125" style="103" customWidth="1"/>
    <col min="12342" max="12342" width="0.42578125" style="103" customWidth="1"/>
    <col min="12343" max="12343" width="0.140625" style="103" customWidth="1"/>
    <col min="12344" max="12344" width="0.5703125" style="103" customWidth="1"/>
    <col min="12345" max="12345" width="0.28515625" style="103" customWidth="1"/>
    <col min="12346" max="12348" width="0.140625" style="103" customWidth="1"/>
    <col min="12349" max="12349" width="0.28515625" style="103" customWidth="1"/>
    <col min="12350" max="12350" width="0.5703125" style="103" customWidth="1"/>
    <col min="12351" max="12351" width="1.28515625" style="103" customWidth="1"/>
    <col min="12352" max="12352" width="0.42578125" style="103" customWidth="1"/>
    <col min="12353" max="12353" width="0.140625" style="103" customWidth="1"/>
    <col min="12354" max="12354" width="1" style="103" customWidth="1"/>
    <col min="12355" max="12355" width="2" style="103" customWidth="1"/>
    <col min="12356" max="12356" width="0.42578125" style="103" customWidth="1"/>
    <col min="12357" max="12357" width="1.7109375" style="103" customWidth="1"/>
    <col min="12358" max="12358" width="1" style="103" customWidth="1"/>
    <col min="12359" max="12359" width="0.5703125" style="103" customWidth="1"/>
    <col min="12360" max="12360" width="0.85546875" style="103" customWidth="1"/>
    <col min="12361" max="12361" width="0.7109375" style="103" customWidth="1"/>
    <col min="12362" max="12362" width="0.28515625" style="103" customWidth="1"/>
    <col min="12363" max="12363" width="2.7109375" style="103" customWidth="1"/>
    <col min="12364" max="12366" width="0.140625" style="103" customWidth="1"/>
    <col min="12367" max="12367" width="0.42578125" style="103" customWidth="1"/>
    <col min="12368" max="12368" width="0.5703125" style="103" customWidth="1"/>
    <col min="12369" max="12370" width="0.7109375" style="103" customWidth="1"/>
    <col min="12371" max="12371" width="3" style="103" customWidth="1"/>
    <col min="12372" max="12372" width="0.42578125" style="103" customWidth="1"/>
    <col min="12373" max="12373" width="0.140625" style="103" customWidth="1"/>
    <col min="12374" max="12374" width="1" style="103" customWidth="1"/>
    <col min="12375" max="12375" width="0.140625" style="103" customWidth="1"/>
    <col min="12376" max="12376" width="5.28515625" style="103" customWidth="1"/>
    <col min="12377" max="12377" width="1.85546875" style="103" customWidth="1"/>
    <col min="12378" max="12378" width="0.28515625" style="103" customWidth="1"/>
    <col min="12379" max="12379" width="0.42578125" style="103" customWidth="1"/>
    <col min="12380" max="12382" width="0.140625" style="103" customWidth="1"/>
    <col min="12383" max="12383" width="4" style="103" customWidth="1"/>
    <col min="12384" max="12384" width="0.140625" style="103" customWidth="1"/>
    <col min="12385" max="12385" width="0.7109375" style="103" customWidth="1"/>
    <col min="12386" max="12387" width="0.140625" style="103" customWidth="1"/>
    <col min="12388" max="12388" width="2.7109375" style="103" customWidth="1"/>
    <col min="12389" max="12389" width="9.7109375" style="103" customWidth="1"/>
    <col min="12390" max="12390" width="0.28515625" style="103" customWidth="1"/>
    <col min="12391" max="12391" width="10" style="103" customWidth="1"/>
    <col min="12392" max="12392" width="11.140625" style="103" customWidth="1"/>
    <col min="12393" max="12544" width="9.140625" style="103"/>
    <col min="12545" max="12545" width="4.85546875" style="103" customWidth="1"/>
    <col min="12546" max="12546" width="0.28515625" style="103" customWidth="1"/>
    <col min="12547" max="12547" width="0.140625" style="103" customWidth="1"/>
    <col min="12548" max="12548" width="0.42578125" style="103" customWidth="1"/>
    <col min="12549" max="12550" width="0.28515625" style="103" customWidth="1"/>
    <col min="12551" max="12551" width="0.140625" style="103" customWidth="1"/>
    <col min="12552" max="12552" width="14.140625" style="103" customWidth="1"/>
    <col min="12553" max="12553" width="0.28515625" style="103" customWidth="1"/>
    <col min="12554" max="12554" width="0.42578125" style="103" customWidth="1"/>
    <col min="12555" max="12555" width="5" style="103" customWidth="1"/>
    <col min="12556" max="12556" width="1.85546875" style="103" customWidth="1"/>
    <col min="12557" max="12557" width="2" style="103" customWidth="1"/>
    <col min="12558" max="12558" width="1.7109375" style="103" customWidth="1"/>
    <col min="12559" max="12559" width="0.42578125" style="103" customWidth="1"/>
    <col min="12560" max="12560" width="0.140625" style="103" customWidth="1"/>
    <col min="12561" max="12561" width="0.42578125" style="103" customWidth="1"/>
    <col min="12562" max="12562" width="0.28515625" style="103" customWidth="1"/>
    <col min="12563" max="12563" width="1.140625" style="103" customWidth="1"/>
    <col min="12564" max="12564" width="0.140625" style="103" customWidth="1"/>
    <col min="12565" max="12565" width="0.5703125" style="103" customWidth="1"/>
    <col min="12566" max="12566" width="2" style="103" customWidth="1"/>
    <col min="12567" max="12567" width="1.140625" style="103" customWidth="1"/>
    <col min="12568" max="12568" width="1.85546875" style="103" customWidth="1"/>
    <col min="12569" max="12569" width="0.28515625" style="103" customWidth="1"/>
    <col min="12570" max="12570" width="0.140625" style="103" customWidth="1"/>
    <col min="12571" max="12571" width="1.7109375" style="103" customWidth="1"/>
    <col min="12572" max="12572" width="0.7109375" style="103" customWidth="1"/>
    <col min="12573" max="12573" width="0.42578125" style="103" customWidth="1"/>
    <col min="12574" max="12574" width="1.140625" style="103" customWidth="1"/>
    <col min="12575" max="12575" width="0.85546875" style="103" customWidth="1"/>
    <col min="12576" max="12576" width="1.28515625" style="103" customWidth="1"/>
    <col min="12577" max="12577" width="1.140625" style="103" customWidth="1"/>
    <col min="12578" max="12578" width="0.140625" style="103" customWidth="1"/>
    <col min="12579" max="12579" width="1.85546875" style="103" customWidth="1"/>
    <col min="12580" max="12581" width="0.28515625" style="103" customWidth="1"/>
    <col min="12582" max="12582" width="1" style="103" customWidth="1"/>
    <col min="12583" max="12583" width="0.5703125" style="103" customWidth="1"/>
    <col min="12584" max="12584" width="1.5703125" style="103" customWidth="1"/>
    <col min="12585" max="12585" width="0.140625" style="103" customWidth="1"/>
    <col min="12586" max="12586" width="0.28515625" style="103" customWidth="1"/>
    <col min="12587" max="12587" width="1.28515625" style="103" customWidth="1"/>
    <col min="12588" max="12588" width="0.140625" style="103" customWidth="1"/>
    <col min="12589" max="12590" width="0.28515625" style="103" customWidth="1"/>
    <col min="12591" max="12591" width="1.7109375" style="103" customWidth="1"/>
    <col min="12592" max="12592" width="0.140625" style="103" customWidth="1"/>
    <col min="12593" max="12593" width="1.140625" style="103" customWidth="1"/>
    <col min="12594" max="12594" width="0.42578125" style="103" customWidth="1"/>
    <col min="12595" max="12595" width="0.5703125" style="103" customWidth="1"/>
    <col min="12596" max="12596" width="0.42578125" style="103" customWidth="1"/>
    <col min="12597" max="12597" width="2.42578125" style="103" customWidth="1"/>
    <col min="12598" max="12598" width="0.42578125" style="103" customWidth="1"/>
    <col min="12599" max="12599" width="0.140625" style="103" customWidth="1"/>
    <col min="12600" max="12600" width="0.5703125" style="103" customWidth="1"/>
    <col min="12601" max="12601" width="0.28515625" style="103" customWidth="1"/>
    <col min="12602" max="12604" width="0.140625" style="103" customWidth="1"/>
    <col min="12605" max="12605" width="0.28515625" style="103" customWidth="1"/>
    <col min="12606" max="12606" width="0.5703125" style="103" customWidth="1"/>
    <col min="12607" max="12607" width="1.28515625" style="103" customWidth="1"/>
    <col min="12608" max="12608" width="0.42578125" style="103" customWidth="1"/>
    <col min="12609" max="12609" width="0.140625" style="103" customWidth="1"/>
    <col min="12610" max="12610" width="1" style="103" customWidth="1"/>
    <col min="12611" max="12611" width="2" style="103" customWidth="1"/>
    <col min="12612" max="12612" width="0.42578125" style="103" customWidth="1"/>
    <col min="12613" max="12613" width="1.7109375" style="103" customWidth="1"/>
    <col min="12614" max="12614" width="1" style="103" customWidth="1"/>
    <col min="12615" max="12615" width="0.5703125" style="103" customWidth="1"/>
    <col min="12616" max="12616" width="0.85546875" style="103" customWidth="1"/>
    <col min="12617" max="12617" width="0.7109375" style="103" customWidth="1"/>
    <col min="12618" max="12618" width="0.28515625" style="103" customWidth="1"/>
    <col min="12619" max="12619" width="2.7109375" style="103" customWidth="1"/>
    <col min="12620" max="12622" width="0.140625" style="103" customWidth="1"/>
    <col min="12623" max="12623" width="0.42578125" style="103" customWidth="1"/>
    <col min="12624" max="12624" width="0.5703125" style="103" customWidth="1"/>
    <col min="12625" max="12626" width="0.7109375" style="103" customWidth="1"/>
    <col min="12627" max="12627" width="3" style="103" customWidth="1"/>
    <col min="12628" max="12628" width="0.42578125" style="103" customWidth="1"/>
    <col min="12629" max="12629" width="0.140625" style="103" customWidth="1"/>
    <col min="12630" max="12630" width="1" style="103" customWidth="1"/>
    <col min="12631" max="12631" width="0.140625" style="103" customWidth="1"/>
    <col min="12632" max="12632" width="5.28515625" style="103" customWidth="1"/>
    <col min="12633" max="12633" width="1.85546875" style="103" customWidth="1"/>
    <col min="12634" max="12634" width="0.28515625" style="103" customWidth="1"/>
    <col min="12635" max="12635" width="0.42578125" style="103" customWidth="1"/>
    <col min="12636" max="12638" width="0.140625" style="103" customWidth="1"/>
    <col min="12639" max="12639" width="4" style="103" customWidth="1"/>
    <col min="12640" max="12640" width="0.140625" style="103" customWidth="1"/>
    <col min="12641" max="12641" width="0.7109375" style="103" customWidth="1"/>
    <col min="12642" max="12643" width="0.140625" style="103" customWidth="1"/>
    <col min="12644" max="12644" width="2.7109375" style="103" customWidth="1"/>
    <col min="12645" max="12645" width="9.7109375" style="103" customWidth="1"/>
    <col min="12646" max="12646" width="0.28515625" style="103" customWidth="1"/>
    <col min="12647" max="12647" width="10" style="103" customWidth="1"/>
    <col min="12648" max="12648" width="11.140625" style="103" customWidth="1"/>
    <col min="12649" max="12800" width="9.140625" style="103"/>
    <col min="12801" max="12801" width="4.85546875" style="103" customWidth="1"/>
    <col min="12802" max="12802" width="0.28515625" style="103" customWidth="1"/>
    <col min="12803" max="12803" width="0.140625" style="103" customWidth="1"/>
    <col min="12804" max="12804" width="0.42578125" style="103" customWidth="1"/>
    <col min="12805" max="12806" width="0.28515625" style="103" customWidth="1"/>
    <col min="12807" max="12807" width="0.140625" style="103" customWidth="1"/>
    <col min="12808" max="12808" width="14.140625" style="103" customWidth="1"/>
    <col min="12809" max="12809" width="0.28515625" style="103" customWidth="1"/>
    <col min="12810" max="12810" width="0.42578125" style="103" customWidth="1"/>
    <col min="12811" max="12811" width="5" style="103" customWidth="1"/>
    <col min="12812" max="12812" width="1.85546875" style="103" customWidth="1"/>
    <col min="12813" max="12813" width="2" style="103" customWidth="1"/>
    <col min="12814" max="12814" width="1.7109375" style="103" customWidth="1"/>
    <col min="12815" max="12815" width="0.42578125" style="103" customWidth="1"/>
    <col min="12816" max="12816" width="0.140625" style="103" customWidth="1"/>
    <col min="12817" max="12817" width="0.42578125" style="103" customWidth="1"/>
    <col min="12818" max="12818" width="0.28515625" style="103" customWidth="1"/>
    <col min="12819" max="12819" width="1.140625" style="103" customWidth="1"/>
    <col min="12820" max="12820" width="0.140625" style="103" customWidth="1"/>
    <col min="12821" max="12821" width="0.5703125" style="103" customWidth="1"/>
    <col min="12822" max="12822" width="2" style="103" customWidth="1"/>
    <col min="12823" max="12823" width="1.140625" style="103" customWidth="1"/>
    <col min="12824" max="12824" width="1.85546875" style="103" customWidth="1"/>
    <col min="12825" max="12825" width="0.28515625" style="103" customWidth="1"/>
    <col min="12826" max="12826" width="0.140625" style="103" customWidth="1"/>
    <col min="12827" max="12827" width="1.7109375" style="103" customWidth="1"/>
    <col min="12828" max="12828" width="0.7109375" style="103" customWidth="1"/>
    <col min="12829" max="12829" width="0.42578125" style="103" customWidth="1"/>
    <col min="12830" max="12830" width="1.140625" style="103" customWidth="1"/>
    <col min="12831" max="12831" width="0.85546875" style="103" customWidth="1"/>
    <col min="12832" max="12832" width="1.28515625" style="103" customWidth="1"/>
    <col min="12833" max="12833" width="1.140625" style="103" customWidth="1"/>
    <col min="12834" max="12834" width="0.140625" style="103" customWidth="1"/>
    <col min="12835" max="12835" width="1.85546875" style="103" customWidth="1"/>
    <col min="12836" max="12837" width="0.28515625" style="103" customWidth="1"/>
    <col min="12838" max="12838" width="1" style="103" customWidth="1"/>
    <col min="12839" max="12839" width="0.5703125" style="103" customWidth="1"/>
    <col min="12840" max="12840" width="1.5703125" style="103" customWidth="1"/>
    <col min="12841" max="12841" width="0.140625" style="103" customWidth="1"/>
    <col min="12842" max="12842" width="0.28515625" style="103" customWidth="1"/>
    <col min="12843" max="12843" width="1.28515625" style="103" customWidth="1"/>
    <col min="12844" max="12844" width="0.140625" style="103" customWidth="1"/>
    <col min="12845" max="12846" width="0.28515625" style="103" customWidth="1"/>
    <col min="12847" max="12847" width="1.7109375" style="103" customWidth="1"/>
    <col min="12848" max="12848" width="0.140625" style="103" customWidth="1"/>
    <col min="12849" max="12849" width="1.140625" style="103" customWidth="1"/>
    <col min="12850" max="12850" width="0.42578125" style="103" customWidth="1"/>
    <col min="12851" max="12851" width="0.5703125" style="103" customWidth="1"/>
    <col min="12852" max="12852" width="0.42578125" style="103" customWidth="1"/>
    <col min="12853" max="12853" width="2.42578125" style="103" customWidth="1"/>
    <col min="12854" max="12854" width="0.42578125" style="103" customWidth="1"/>
    <col min="12855" max="12855" width="0.140625" style="103" customWidth="1"/>
    <col min="12856" max="12856" width="0.5703125" style="103" customWidth="1"/>
    <col min="12857" max="12857" width="0.28515625" style="103" customWidth="1"/>
    <col min="12858" max="12860" width="0.140625" style="103" customWidth="1"/>
    <col min="12861" max="12861" width="0.28515625" style="103" customWidth="1"/>
    <col min="12862" max="12862" width="0.5703125" style="103" customWidth="1"/>
    <col min="12863" max="12863" width="1.28515625" style="103" customWidth="1"/>
    <col min="12864" max="12864" width="0.42578125" style="103" customWidth="1"/>
    <col min="12865" max="12865" width="0.140625" style="103" customWidth="1"/>
    <col min="12866" max="12866" width="1" style="103" customWidth="1"/>
    <col min="12867" max="12867" width="2" style="103" customWidth="1"/>
    <col min="12868" max="12868" width="0.42578125" style="103" customWidth="1"/>
    <col min="12869" max="12869" width="1.7109375" style="103" customWidth="1"/>
    <col min="12870" max="12870" width="1" style="103" customWidth="1"/>
    <col min="12871" max="12871" width="0.5703125" style="103" customWidth="1"/>
    <col min="12872" max="12872" width="0.85546875" style="103" customWidth="1"/>
    <col min="12873" max="12873" width="0.7109375" style="103" customWidth="1"/>
    <col min="12874" max="12874" width="0.28515625" style="103" customWidth="1"/>
    <col min="12875" max="12875" width="2.7109375" style="103" customWidth="1"/>
    <col min="12876" max="12878" width="0.140625" style="103" customWidth="1"/>
    <col min="12879" max="12879" width="0.42578125" style="103" customWidth="1"/>
    <col min="12880" max="12880" width="0.5703125" style="103" customWidth="1"/>
    <col min="12881" max="12882" width="0.7109375" style="103" customWidth="1"/>
    <col min="12883" max="12883" width="3" style="103" customWidth="1"/>
    <col min="12884" max="12884" width="0.42578125" style="103" customWidth="1"/>
    <col min="12885" max="12885" width="0.140625" style="103" customWidth="1"/>
    <col min="12886" max="12886" width="1" style="103" customWidth="1"/>
    <col min="12887" max="12887" width="0.140625" style="103" customWidth="1"/>
    <col min="12888" max="12888" width="5.28515625" style="103" customWidth="1"/>
    <col min="12889" max="12889" width="1.85546875" style="103" customWidth="1"/>
    <col min="12890" max="12890" width="0.28515625" style="103" customWidth="1"/>
    <col min="12891" max="12891" width="0.42578125" style="103" customWidth="1"/>
    <col min="12892" max="12894" width="0.140625" style="103" customWidth="1"/>
    <col min="12895" max="12895" width="4" style="103" customWidth="1"/>
    <col min="12896" max="12896" width="0.140625" style="103" customWidth="1"/>
    <col min="12897" max="12897" width="0.7109375" style="103" customWidth="1"/>
    <col min="12898" max="12899" width="0.140625" style="103" customWidth="1"/>
    <col min="12900" max="12900" width="2.7109375" style="103" customWidth="1"/>
    <col min="12901" max="12901" width="9.7109375" style="103" customWidth="1"/>
    <col min="12902" max="12902" width="0.28515625" style="103" customWidth="1"/>
    <col min="12903" max="12903" width="10" style="103" customWidth="1"/>
    <col min="12904" max="12904" width="11.140625" style="103" customWidth="1"/>
    <col min="12905" max="13056" width="9.140625" style="103"/>
    <col min="13057" max="13057" width="4.85546875" style="103" customWidth="1"/>
    <col min="13058" max="13058" width="0.28515625" style="103" customWidth="1"/>
    <col min="13059" max="13059" width="0.140625" style="103" customWidth="1"/>
    <col min="13060" max="13060" width="0.42578125" style="103" customWidth="1"/>
    <col min="13061" max="13062" width="0.28515625" style="103" customWidth="1"/>
    <col min="13063" max="13063" width="0.140625" style="103" customWidth="1"/>
    <col min="13064" max="13064" width="14.140625" style="103" customWidth="1"/>
    <col min="13065" max="13065" width="0.28515625" style="103" customWidth="1"/>
    <col min="13066" max="13066" width="0.42578125" style="103" customWidth="1"/>
    <col min="13067" max="13067" width="5" style="103" customWidth="1"/>
    <col min="13068" max="13068" width="1.85546875" style="103" customWidth="1"/>
    <col min="13069" max="13069" width="2" style="103" customWidth="1"/>
    <col min="13070" max="13070" width="1.7109375" style="103" customWidth="1"/>
    <col min="13071" max="13071" width="0.42578125" style="103" customWidth="1"/>
    <col min="13072" max="13072" width="0.140625" style="103" customWidth="1"/>
    <col min="13073" max="13073" width="0.42578125" style="103" customWidth="1"/>
    <col min="13074" max="13074" width="0.28515625" style="103" customWidth="1"/>
    <col min="13075" max="13075" width="1.140625" style="103" customWidth="1"/>
    <col min="13076" max="13076" width="0.140625" style="103" customWidth="1"/>
    <col min="13077" max="13077" width="0.5703125" style="103" customWidth="1"/>
    <col min="13078" max="13078" width="2" style="103" customWidth="1"/>
    <col min="13079" max="13079" width="1.140625" style="103" customWidth="1"/>
    <col min="13080" max="13080" width="1.85546875" style="103" customWidth="1"/>
    <col min="13081" max="13081" width="0.28515625" style="103" customWidth="1"/>
    <col min="13082" max="13082" width="0.140625" style="103" customWidth="1"/>
    <col min="13083" max="13083" width="1.7109375" style="103" customWidth="1"/>
    <col min="13084" max="13084" width="0.7109375" style="103" customWidth="1"/>
    <col min="13085" max="13085" width="0.42578125" style="103" customWidth="1"/>
    <col min="13086" max="13086" width="1.140625" style="103" customWidth="1"/>
    <col min="13087" max="13087" width="0.85546875" style="103" customWidth="1"/>
    <col min="13088" max="13088" width="1.28515625" style="103" customWidth="1"/>
    <col min="13089" max="13089" width="1.140625" style="103" customWidth="1"/>
    <col min="13090" max="13090" width="0.140625" style="103" customWidth="1"/>
    <col min="13091" max="13091" width="1.85546875" style="103" customWidth="1"/>
    <col min="13092" max="13093" width="0.28515625" style="103" customWidth="1"/>
    <col min="13094" max="13094" width="1" style="103" customWidth="1"/>
    <col min="13095" max="13095" width="0.5703125" style="103" customWidth="1"/>
    <col min="13096" max="13096" width="1.5703125" style="103" customWidth="1"/>
    <col min="13097" max="13097" width="0.140625" style="103" customWidth="1"/>
    <col min="13098" max="13098" width="0.28515625" style="103" customWidth="1"/>
    <col min="13099" max="13099" width="1.28515625" style="103" customWidth="1"/>
    <col min="13100" max="13100" width="0.140625" style="103" customWidth="1"/>
    <col min="13101" max="13102" width="0.28515625" style="103" customWidth="1"/>
    <col min="13103" max="13103" width="1.7109375" style="103" customWidth="1"/>
    <col min="13104" max="13104" width="0.140625" style="103" customWidth="1"/>
    <col min="13105" max="13105" width="1.140625" style="103" customWidth="1"/>
    <col min="13106" max="13106" width="0.42578125" style="103" customWidth="1"/>
    <col min="13107" max="13107" width="0.5703125" style="103" customWidth="1"/>
    <col min="13108" max="13108" width="0.42578125" style="103" customWidth="1"/>
    <col min="13109" max="13109" width="2.42578125" style="103" customWidth="1"/>
    <col min="13110" max="13110" width="0.42578125" style="103" customWidth="1"/>
    <col min="13111" max="13111" width="0.140625" style="103" customWidth="1"/>
    <col min="13112" max="13112" width="0.5703125" style="103" customWidth="1"/>
    <col min="13113" max="13113" width="0.28515625" style="103" customWidth="1"/>
    <col min="13114" max="13116" width="0.140625" style="103" customWidth="1"/>
    <col min="13117" max="13117" width="0.28515625" style="103" customWidth="1"/>
    <col min="13118" max="13118" width="0.5703125" style="103" customWidth="1"/>
    <col min="13119" max="13119" width="1.28515625" style="103" customWidth="1"/>
    <col min="13120" max="13120" width="0.42578125" style="103" customWidth="1"/>
    <col min="13121" max="13121" width="0.140625" style="103" customWidth="1"/>
    <col min="13122" max="13122" width="1" style="103" customWidth="1"/>
    <col min="13123" max="13123" width="2" style="103" customWidth="1"/>
    <col min="13124" max="13124" width="0.42578125" style="103" customWidth="1"/>
    <col min="13125" max="13125" width="1.7109375" style="103" customWidth="1"/>
    <col min="13126" max="13126" width="1" style="103" customWidth="1"/>
    <col min="13127" max="13127" width="0.5703125" style="103" customWidth="1"/>
    <col min="13128" max="13128" width="0.85546875" style="103" customWidth="1"/>
    <col min="13129" max="13129" width="0.7109375" style="103" customWidth="1"/>
    <col min="13130" max="13130" width="0.28515625" style="103" customWidth="1"/>
    <col min="13131" max="13131" width="2.7109375" style="103" customWidth="1"/>
    <col min="13132" max="13134" width="0.140625" style="103" customWidth="1"/>
    <col min="13135" max="13135" width="0.42578125" style="103" customWidth="1"/>
    <col min="13136" max="13136" width="0.5703125" style="103" customWidth="1"/>
    <col min="13137" max="13138" width="0.7109375" style="103" customWidth="1"/>
    <col min="13139" max="13139" width="3" style="103" customWidth="1"/>
    <col min="13140" max="13140" width="0.42578125" style="103" customWidth="1"/>
    <col min="13141" max="13141" width="0.140625" style="103" customWidth="1"/>
    <col min="13142" max="13142" width="1" style="103" customWidth="1"/>
    <col min="13143" max="13143" width="0.140625" style="103" customWidth="1"/>
    <col min="13144" max="13144" width="5.28515625" style="103" customWidth="1"/>
    <col min="13145" max="13145" width="1.85546875" style="103" customWidth="1"/>
    <col min="13146" max="13146" width="0.28515625" style="103" customWidth="1"/>
    <col min="13147" max="13147" width="0.42578125" style="103" customWidth="1"/>
    <col min="13148" max="13150" width="0.140625" style="103" customWidth="1"/>
    <col min="13151" max="13151" width="4" style="103" customWidth="1"/>
    <col min="13152" max="13152" width="0.140625" style="103" customWidth="1"/>
    <col min="13153" max="13153" width="0.7109375" style="103" customWidth="1"/>
    <col min="13154" max="13155" width="0.140625" style="103" customWidth="1"/>
    <col min="13156" max="13156" width="2.7109375" style="103" customWidth="1"/>
    <col min="13157" max="13157" width="9.7109375" style="103" customWidth="1"/>
    <col min="13158" max="13158" width="0.28515625" style="103" customWidth="1"/>
    <col min="13159" max="13159" width="10" style="103" customWidth="1"/>
    <col min="13160" max="13160" width="11.140625" style="103" customWidth="1"/>
    <col min="13161" max="13312" width="9.140625" style="103"/>
    <col min="13313" max="13313" width="4.85546875" style="103" customWidth="1"/>
    <col min="13314" max="13314" width="0.28515625" style="103" customWidth="1"/>
    <col min="13315" max="13315" width="0.140625" style="103" customWidth="1"/>
    <col min="13316" max="13316" width="0.42578125" style="103" customWidth="1"/>
    <col min="13317" max="13318" width="0.28515625" style="103" customWidth="1"/>
    <col min="13319" max="13319" width="0.140625" style="103" customWidth="1"/>
    <col min="13320" max="13320" width="14.140625" style="103" customWidth="1"/>
    <col min="13321" max="13321" width="0.28515625" style="103" customWidth="1"/>
    <col min="13322" max="13322" width="0.42578125" style="103" customWidth="1"/>
    <col min="13323" max="13323" width="5" style="103" customWidth="1"/>
    <col min="13324" max="13324" width="1.85546875" style="103" customWidth="1"/>
    <col min="13325" max="13325" width="2" style="103" customWidth="1"/>
    <col min="13326" max="13326" width="1.7109375" style="103" customWidth="1"/>
    <col min="13327" max="13327" width="0.42578125" style="103" customWidth="1"/>
    <col min="13328" max="13328" width="0.140625" style="103" customWidth="1"/>
    <col min="13329" max="13329" width="0.42578125" style="103" customWidth="1"/>
    <col min="13330" max="13330" width="0.28515625" style="103" customWidth="1"/>
    <col min="13331" max="13331" width="1.140625" style="103" customWidth="1"/>
    <col min="13332" max="13332" width="0.140625" style="103" customWidth="1"/>
    <col min="13333" max="13333" width="0.5703125" style="103" customWidth="1"/>
    <col min="13334" max="13334" width="2" style="103" customWidth="1"/>
    <col min="13335" max="13335" width="1.140625" style="103" customWidth="1"/>
    <col min="13336" max="13336" width="1.85546875" style="103" customWidth="1"/>
    <col min="13337" max="13337" width="0.28515625" style="103" customWidth="1"/>
    <col min="13338" max="13338" width="0.140625" style="103" customWidth="1"/>
    <col min="13339" max="13339" width="1.7109375" style="103" customWidth="1"/>
    <col min="13340" max="13340" width="0.7109375" style="103" customWidth="1"/>
    <col min="13341" max="13341" width="0.42578125" style="103" customWidth="1"/>
    <col min="13342" max="13342" width="1.140625" style="103" customWidth="1"/>
    <col min="13343" max="13343" width="0.85546875" style="103" customWidth="1"/>
    <col min="13344" max="13344" width="1.28515625" style="103" customWidth="1"/>
    <col min="13345" max="13345" width="1.140625" style="103" customWidth="1"/>
    <col min="13346" max="13346" width="0.140625" style="103" customWidth="1"/>
    <col min="13347" max="13347" width="1.85546875" style="103" customWidth="1"/>
    <col min="13348" max="13349" width="0.28515625" style="103" customWidth="1"/>
    <col min="13350" max="13350" width="1" style="103" customWidth="1"/>
    <col min="13351" max="13351" width="0.5703125" style="103" customWidth="1"/>
    <col min="13352" max="13352" width="1.5703125" style="103" customWidth="1"/>
    <col min="13353" max="13353" width="0.140625" style="103" customWidth="1"/>
    <col min="13354" max="13354" width="0.28515625" style="103" customWidth="1"/>
    <col min="13355" max="13355" width="1.28515625" style="103" customWidth="1"/>
    <col min="13356" max="13356" width="0.140625" style="103" customWidth="1"/>
    <col min="13357" max="13358" width="0.28515625" style="103" customWidth="1"/>
    <col min="13359" max="13359" width="1.7109375" style="103" customWidth="1"/>
    <col min="13360" max="13360" width="0.140625" style="103" customWidth="1"/>
    <col min="13361" max="13361" width="1.140625" style="103" customWidth="1"/>
    <col min="13362" max="13362" width="0.42578125" style="103" customWidth="1"/>
    <col min="13363" max="13363" width="0.5703125" style="103" customWidth="1"/>
    <col min="13364" max="13364" width="0.42578125" style="103" customWidth="1"/>
    <col min="13365" max="13365" width="2.42578125" style="103" customWidth="1"/>
    <col min="13366" max="13366" width="0.42578125" style="103" customWidth="1"/>
    <col min="13367" max="13367" width="0.140625" style="103" customWidth="1"/>
    <col min="13368" max="13368" width="0.5703125" style="103" customWidth="1"/>
    <col min="13369" max="13369" width="0.28515625" style="103" customWidth="1"/>
    <col min="13370" max="13372" width="0.140625" style="103" customWidth="1"/>
    <col min="13373" max="13373" width="0.28515625" style="103" customWidth="1"/>
    <col min="13374" max="13374" width="0.5703125" style="103" customWidth="1"/>
    <col min="13375" max="13375" width="1.28515625" style="103" customWidth="1"/>
    <col min="13376" max="13376" width="0.42578125" style="103" customWidth="1"/>
    <col min="13377" max="13377" width="0.140625" style="103" customWidth="1"/>
    <col min="13378" max="13378" width="1" style="103" customWidth="1"/>
    <col min="13379" max="13379" width="2" style="103" customWidth="1"/>
    <col min="13380" max="13380" width="0.42578125" style="103" customWidth="1"/>
    <col min="13381" max="13381" width="1.7109375" style="103" customWidth="1"/>
    <col min="13382" max="13382" width="1" style="103" customWidth="1"/>
    <col min="13383" max="13383" width="0.5703125" style="103" customWidth="1"/>
    <col min="13384" max="13384" width="0.85546875" style="103" customWidth="1"/>
    <col min="13385" max="13385" width="0.7109375" style="103" customWidth="1"/>
    <col min="13386" max="13386" width="0.28515625" style="103" customWidth="1"/>
    <col min="13387" max="13387" width="2.7109375" style="103" customWidth="1"/>
    <col min="13388" max="13390" width="0.140625" style="103" customWidth="1"/>
    <col min="13391" max="13391" width="0.42578125" style="103" customWidth="1"/>
    <col min="13392" max="13392" width="0.5703125" style="103" customWidth="1"/>
    <col min="13393" max="13394" width="0.7109375" style="103" customWidth="1"/>
    <col min="13395" max="13395" width="3" style="103" customWidth="1"/>
    <col min="13396" max="13396" width="0.42578125" style="103" customWidth="1"/>
    <col min="13397" max="13397" width="0.140625" style="103" customWidth="1"/>
    <col min="13398" max="13398" width="1" style="103" customWidth="1"/>
    <col min="13399" max="13399" width="0.140625" style="103" customWidth="1"/>
    <col min="13400" max="13400" width="5.28515625" style="103" customWidth="1"/>
    <col min="13401" max="13401" width="1.85546875" style="103" customWidth="1"/>
    <col min="13402" max="13402" width="0.28515625" style="103" customWidth="1"/>
    <col min="13403" max="13403" width="0.42578125" style="103" customWidth="1"/>
    <col min="13404" max="13406" width="0.140625" style="103" customWidth="1"/>
    <col min="13407" max="13407" width="4" style="103" customWidth="1"/>
    <col min="13408" max="13408" width="0.140625" style="103" customWidth="1"/>
    <col min="13409" max="13409" width="0.7109375" style="103" customWidth="1"/>
    <col min="13410" max="13411" width="0.140625" style="103" customWidth="1"/>
    <col min="13412" max="13412" width="2.7109375" style="103" customWidth="1"/>
    <col min="13413" max="13413" width="9.7109375" style="103" customWidth="1"/>
    <col min="13414" max="13414" width="0.28515625" style="103" customWidth="1"/>
    <col min="13415" max="13415" width="10" style="103" customWidth="1"/>
    <col min="13416" max="13416" width="11.140625" style="103" customWidth="1"/>
    <col min="13417" max="13568" width="9.140625" style="103"/>
    <col min="13569" max="13569" width="4.85546875" style="103" customWidth="1"/>
    <col min="13570" max="13570" width="0.28515625" style="103" customWidth="1"/>
    <col min="13571" max="13571" width="0.140625" style="103" customWidth="1"/>
    <col min="13572" max="13572" width="0.42578125" style="103" customWidth="1"/>
    <col min="13573" max="13574" width="0.28515625" style="103" customWidth="1"/>
    <col min="13575" max="13575" width="0.140625" style="103" customWidth="1"/>
    <col min="13576" max="13576" width="14.140625" style="103" customWidth="1"/>
    <col min="13577" max="13577" width="0.28515625" style="103" customWidth="1"/>
    <col min="13578" max="13578" width="0.42578125" style="103" customWidth="1"/>
    <col min="13579" max="13579" width="5" style="103" customWidth="1"/>
    <col min="13580" max="13580" width="1.85546875" style="103" customWidth="1"/>
    <col min="13581" max="13581" width="2" style="103" customWidth="1"/>
    <col min="13582" max="13582" width="1.7109375" style="103" customWidth="1"/>
    <col min="13583" max="13583" width="0.42578125" style="103" customWidth="1"/>
    <col min="13584" max="13584" width="0.140625" style="103" customWidth="1"/>
    <col min="13585" max="13585" width="0.42578125" style="103" customWidth="1"/>
    <col min="13586" max="13586" width="0.28515625" style="103" customWidth="1"/>
    <col min="13587" max="13587" width="1.140625" style="103" customWidth="1"/>
    <col min="13588" max="13588" width="0.140625" style="103" customWidth="1"/>
    <col min="13589" max="13589" width="0.5703125" style="103" customWidth="1"/>
    <col min="13590" max="13590" width="2" style="103" customWidth="1"/>
    <col min="13591" max="13591" width="1.140625" style="103" customWidth="1"/>
    <col min="13592" max="13592" width="1.85546875" style="103" customWidth="1"/>
    <col min="13593" max="13593" width="0.28515625" style="103" customWidth="1"/>
    <col min="13594" max="13594" width="0.140625" style="103" customWidth="1"/>
    <col min="13595" max="13595" width="1.7109375" style="103" customWidth="1"/>
    <col min="13596" max="13596" width="0.7109375" style="103" customWidth="1"/>
    <col min="13597" max="13597" width="0.42578125" style="103" customWidth="1"/>
    <col min="13598" max="13598" width="1.140625" style="103" customWidth="1"/>
    <col min="13599" max="13599" width="0.85546875" style="103" customWidth="1"/>
    <col min="13600" max="13600" width="1.28515625" style="103" customWidth="1"/>
    <col min="13601" max="13601" width="1.140625" style="103" customWidth="1"/>
    <col min="13602" max="13602" width="0.140625" style="103" customWidth="1"/>
    <col min="13603" max="13603" width="1.85546875" style="103" customWidth="1"/>
    <col min="13604" max="13605" width="0.28515625" style="103" customWidth="1"/>
    <col min="13606" max="13606" width="1" style="103" customWidth="1"/>
    <col min="13607" max="13607" width="0.5703125" style="103" customWidth="1"/>
    <col min="13608" max="13608" width="1.5703125" style="103" customWidth="1"/>
    <col min="13609" max="13609" width="0.140625" style="103" customWidth="1"/>
    <col min="13610" max="13610" width="0.28515625" style="103" customWidth="1"/>
    <col min="13611" max="13611" width="1.28515625" style="103" customWidth="1"/>
    <col min="13612" max="13612" width="0.140625" style="103" customWidth="1"/>
    <col min="13613" max="13614" width="0.28515625" style="103" customWidth="1"/>
    <col min="13615" max="13615" width="1.7109375" style="103" customWidth="1"/>
    <col min="13616" max="13616" width="0.140625" style="103" customWidth="1"/>
    <col min="13617" max="13617" width="1.140625" style="103" customWidth="1"/>
    <col min="13618" max="13618" width="0.42578125" style="103" customWidth="1"/>
    <col min="13619" max="13619" width="0.5703125" style="103" customWidth="1"/>
    <col min="13620" max="13620" width="0.42578125" style="103" customWidth="1"/>
    <col min="13621" max="13621" width="2.42578125" style="103" customWidth="1"/>
    <col min="13622" max="13622" width="0.42578125" style="103" customWidth="1"/>
    <col min="13623" max="13623" width="0.140625" style="103" customWidth="1"/>
    <col min="13624" max="13624" width="0.5703125" style="103" customWidth="1"/>
    <col min="13625" max="13625" width="0.28515625" style="103" customWidth="1"/>
    <col min="13626" max="13628" width="0.140625" style="103" customWidth="1"/>
    <col min="13629" max="13629" width="0.28515625" style="103" customWidth="1"/>
    <col min="13630" max="13630" width="0.5703125" style="103" customWidth="1"/>
    <col min="13631" max="13631" width="1.28515625" style="103" customWidth="1"/>
    <col min="13632" max="13632" width="0.42578125" style="103" customWidth="1"/>
    <col min="13633" max="13633" width="0.140625" style="103" customWidth="1"/>
    <col min="13634" max="13634" width="1" style="103" customWidth="1"/>
    <col min="13635" max="13635" width="2" style="103" customWidth="1"/>
    <col min="13636" max="13636" width="0.42578125" style="103" customWidth="1"/>
    <col min="13637" max="13637" width="1.7109375" style="103" customWidth="1"/>
    <col min="13638" max="13638" width="1" style="103" customWidth="1"/>
    <col min="13639" max="13639" width="0.5703125" style="103" customWidth="1"/>
    <col min="13640" max="13640" width="0.85546875" style="103" customWidth="1"/>
    <col min="13641" max="13641" width="0.7109375" style="103" customWidth="1"/>
    <col min="13642" max="13642" width="0.28515625" style="103" customWidth="1"/>
    <col min="13643" max="13643" width="2.7109375" style="103" customWidth="1"/>
    <col min="13644" max="13646" width="0.140625" style="103" customWidth="1"/>
    <col min="13647" max="13647" width="0.42578125" style="103" customWidth="1"/>
    <col min="13648" max="13648" width="0.5703125" style="103" customWidth="1"/>
    <col min="13649" max="13650" width="0.7109375" style="103" customWidth="1"/>
    <col min="13651" max="13651" width="3" style="103" customWidth="1"/>
    <col min="13652" max="13652" width="0.42578125" style="103" customWidth="1"/>
    <col min="13653" max="13653" width="0.140625" style="103" customWidth="1"/>
    <col min="13654" max="13654" width="1" style="103" customWidth="1"/>
    <col min="13655" max="13655" width="0.140625" style="103" customWidth="1"/>
    <col min="13656" max="13656" width="5.28515625" style="103" customWidth="1"/>
    <col min="13657" max="13657" width="1.85546875" style="103" customWidth="1"/>
    <col min="13658" max="13658" width="0.28515625" style="103" customWidth="1"/>
    <col min="13659" max="13659" width="0.42578125" style="103" customWidth="1"/>
    <col min="13660" max="13662" width="0.140625" style="103" customWidth="1"/>
    <col min="13663" max="13663" width="4" style="103" customWidth="1"/>
    <col min="13664" max="13664" width="0.140625" style="103" customWidth="1"/>
    <col min="13665" max="13665" width="0.7109375" style="103" customWidth="1"/>
    <col min="13666" max="13667" width="0.140625" style="103" customWidth="1"/>
    <col min="13668" max="13668" width="2.7109375" style="103" customWidth="1"/>
    <col min="13669" max="13669" width="9.7109375" style="103" customWidth="1"/>
    <col min="13670" max="13670" width="0.28515625" style="103" customWidth="1"/>
    <col min="13671" max="13671" width="10" style="103" customWidth="1"/>
    <col min="13672" max="13672" width="11.140625" style="103" customWidth="1"/>
    <col min="13673" max="13824" width="9.140625" style="103"/>
    <col min="13825" max="13825" width="4.85546875" style="103" customWidth="1"/>
    <col min="13826" max="13826" width="0.28515625" style="103" customWidth="1"/>
    <col min="13827" max="13827" width="0.140625" style="103" customWidth="1"/>
    <col min="13828" max="13828" width="0.42578125" style="103" customWidth="1"/>
    <col min="13829" max="13830" width="0.28515625" style="103" customWidth="1"/>
    <col min="13831" max="13831" width="0.140625" style="103" customWidth="1"/>
    <col min="13832" max="13832" width="14.140625" style="103" customWidth="1"/>
    <col min="13833" max="13833" width="0.28515625" style="103" customWidth="1"/>
    <col min="13834" max="13834" width="0.42578125" style="103" customWidth="1"/>
    <col min="13835" max="13835" width="5" style="103" customWidth="1"/>
    <col min="13836" max="13836" width="1.85546875" style="103" customWidth="1"/>
    <col min="13837" max="13837" width="2" style="103" customWidth="1"/>
    <col min="13838" max="13838" width="1.7109375" style="103" customWidth="1"/>
    <col min="13839" max="13839" width="0.42578125" style="103" customWidth="1"/>
    <col min="13840" max="13840" width="0.140625" style="103" customWidth="1"/>
    <col min="13841" max="13841" width="0.42578125" style="103" customWidth="1"/>
    <col min="13842" max="13842" width="0.28515625" style="103" customWidth="1"/>
    <col min="13843" max="13843" width="1.140625" style="103" customWidth="1"/>
    <col min="13844" max="13844" width="0.140625" style="103" customWidth="1"/>
    <col min="13845" max="13845" width="0.5703125" style="103" customWidth="1"/>
    <col min="13846" max="13846" width="2" style="103" customWidth="1"/>
    <col min="13847" max="13847" width="1.140625" style="103" customWidth="1"/>
    <col min="13848" max="13848" width="1.85546875" style="103" customWidth="1"/>
    <col min="13849" max="13849" width="0.28515625" style="103" customWidth="1"/>
    <col min="13850" max="13850" width="0.140625" style="103" customWidth="1"/>
    <col min="13851" max="13851" width="1.7109375" style="103" customWidth="1"/>
    <col min="13852" max="13852" width="0.7109375" style="103" customWidth="1"/>
    <col min="13853" max="13853" width="0.42578125" style="103" customWidth="1"/>
    <col min="13854" max="13854" width="1.140625" style="103" customWidth="1"/>
    <col min="13855" max="13855" width="0.85546875" style="103" customWidth="1"/>
    <col min="13856" max="13856" width="1.28515625" style="103" customWidth="1"/>
    <col min="13857" max="13857" width="1.140625" style="103" customWidth="1"/>
    <col min="13858" max="13858" width="0.140625" style="103" customWidth="1"/>
    <col min="13859" max="13859" width="1.85546875" style="103" customWidth="1"/>
    <col min="13860" max="13861" width="0.28515625" style="103" customWidth="1"/>
    <col min="13862" max="13862" width="1" style="103" customWidth="1"/>
    <col min="13863" max="13863" width="0.5703125" style="103" customWidth="1"/>
    <col min="13864" max="13864" width="1.5703125" style="103" customWidth="1"/>
    <col min="13865" max="13865" width="0.140625" style="103" customWidth="1"/>
    <col min="13866" max="13866" width="0.28515625" style="103" customWidth="1"/>
    <col min="13867" max="13867" width="1.28515625" style="103" customWidth="1"/>
    <col min="13868" max="13868" width="0.140625" style="103" customWidth="1"/>
    <col min="13869" max="13870" width="0.28515625" style="103" customWidth="1"/>
    <col min="13871" max="13871" width="1.7109375" style="103" customWidth="1"/>
    <col min="13872" max="13872" width="0.140625" style="103" customWidth="1"/>
    <col min="13873" max="13873" width="1.140625" style="103" customWidth="1"/>
    <col min="13874" max="13874" width="0.42578125" style="103" customWidth="1"/>
    <col min="13875" max="13875" width="0.5703125" style="103" customWidth="1"/>
    <col min="13876" max="13876" width="0.42578125" style="103" customWidth="1"/>
    <col min="13877" max="13877" width="2.42578125" style="103" customWidth="1"/>
    <col min="13878" max="13878" width="0.42578125" style="103" customWidth="1"/>
    <col min="13879" max="13879" width="0.140625" style="103" customWidth="1"/>
    <col min="13880" max="13880" width="0.5703125" style="103" customWidth="1"/>
    <col min="13881" max="13881" width="0.28515625" style="103" customWidth="1"/>
    <col min="13882" max="13884" width="0.140625" style="103" customWidth="1"/>
    <col min="13885" max="13885" width="0.28515625" style="103" customWidth="1"/>
    <col min="13886" max="13886" width="0.5703125" style="103" customWidth="1"/>
    <col min="13887" max="13887" width="1.28515625" style="103" customWidth="1"/>
    <col min="13888" max="13888" width="0.42578125" style="103" customWidth="1"/>
    <col min="13889" max="13889" width="0.140625" style="103" customWidth="1"/>
    <col min="13890" max="13890" width="1" style="103" customWidth="1"/>
    <col min="13891" max="13891" width="2" style="103" customWidth="1"/>
    <col min="13892" max="13892" width="0.42578125" style="103" customWidth="1"/>
    <col min="13893" max="13893" width="1.7109375" style="103" customWidth="1"/>
    <col min="13894" max="13894" width="1" style="103" customWidth="1"/>
    <col min="13895" max="13895" width="0.5703125" style="103" customWidth="1"/>
    <col min="13896" max="13896" width="0.85546875" style="103" customWidth="1"/>
    <col min="13897" max="13897" width="0.7109375" style="103" customWidth="1"/>
    <col min="13898" max="13898" width="0.28515625" style="103" customWidth="1"/>
    <col min="13899" max="13899" width="2.7109375" style="103" customWidth="1"/>
    <col min="13900" max="13902" width="0.140625" style="103" customWidth="1"/>
    <col min="13903" max="13903" width="0.42578125" style="103" customWidth="1"/>
    <col min="13904" max="13904" width="0.5703125" style="103" customWidth="1"/>
    <col min="13905" max="13906" width="0.7109375" style="103" customWidth="1"/>
    <col min="13907" max="13907" width="3" style="103" customWidth="1"/>
    <col min="13908" max="13908" width="0.42578125" style="103" customWidth="1"/>
    <col min="13909" max="13909" width="0.140625" style="103" customWidth="1"/>
    <col min="13910" max="13910" width="1" style="103" customWidth="1"/>
    <col min="13911" max="13911" width="0.140625" style="103" customWidth="1"/>
    <col min="13912" max="13912" width="5.28515625" style="103" customWidth="1"/>
    <col min="13913" max="13913" width="1.85546875" style="103" customWidth="1"/>
    <col min="13914" max="13914" width="0.28515625" style="103" customWidth="1"/>
    <col min="13915" max="13915" width="0.42578125" style="103" customWidth="1"/>
    <col min="13916" max="13918" width="0.140625" style="103" customWidth="1"/>
    <col min="13919" max="13919" width="4" style="103" customWidth="1"/>
    <col min="13920" max="13920" width="0.140625" style="103" customWidth="1"/>
    <col min="13921" max="13921" width="0.7109375" style="103" customWidth="1"/>
    <col min="13922" max="13923" width="0.140625" style="103" customWidth="1"/>
    <col min="13924" max="13924" width="2.7109375" style="103" customWidth="1"/>
    <col min="13925" max="13925" width="9.7109375" style="103" customWidth="1"/>
    <col min="13926" max="13926" width="0.28515625" style="103" customWidth="1"/>
    <col min="13927" max="13927" width="10" style="103" customWidth="1"/>
    <col min="13928" max="13928" width="11.140625" style="103" customWidth="1"/>
    <col min="13929" max="14080" width="9.140625" style="103"/>
    <col min="14081" max="14081" width="4.85546875" style="103" customWidth="1"/>
    <col min="14082" max="14082" width="0.28515625" style="103" customWidth="1"/>
    <col min="14083" max="14083" width="0.140625" style="103" customWidth="1"/>
    <col min="14084" max="14084" width="0.42578125" style="103" customWidth="1"/>
    <col min="14085" max="14086" width="0.28515625" style="103" customWidth="1"/>
    <col min="14087" max="14087" width="0.140625" style="103" customWidth="1"/>
    <col min="14088" max="14088" width="14.140625" style="103" customWidth="1"/>
    <col min="14089" max="14089" width="0.28515625" style="103" customWidth="1"/>
    <col min="14090" max="14090" width="0.42578125" style="103" customWidth="1"/>
    <col min="14091" max="14091" width="5" style="103" customWidth="1"/>
    <col min="14092" max="14092" width="1.85546875" style="103" customWidth="1"/>
    <col min="14093" max="14093" width="2" style="103" customWidth="1"/>
    <col min="14094" max="14094" width="1.7109375" style="103" customWidth="1"/>
    <col min="14095" max="14095" width="0.42578125" style="103" customWidth="1"/>
    <col min="14096" max="14096" width="0.140625" style="103" customWidth="1"/>
    <col min="14097" max="14097" width="0.42578125" style="103" customWidth="1"/>
    <col min="14098" max="14098" width="0.28515625" style="103" customWidth="1"/>
    <col min="14099" max="14099" width="1.140625" style="103" customWidth="1"/>
    <col min="14100" max="14100" width="0.140625" style="103" customWidth="1"/>
    <col min="14101" max="14101" width="0.5703125" style="103" customWidth="1"/>
    <col min="14102" max="14102" width="2" style="103" customWidth="1"/>
    <col min="14103" max="14103" width="1.140625" style="103" customWidth="1"/>
    <col min="14104" max="14104" width="1.85546875" style="103" customWidth="1"/>
    <col min="14105" max="14105" width="0.28515625" style="103" customWidth="1"/>
    <col min="14106" max="14106" width="0.140625" style="103" customWidth="1"/>
    <col min="14107" max="14107" width="1.7109375" style="103" customWidth="1"/>
    <col min="14108" max="14108" width="0.7109375" style="103" customWidth="1"/>
    <col min="14109" max="14109" width="0.42578125" style="103" customWidth="1"/>
    <col min="14110" max="14110" width="1.140625" style="103" customWidth="1"/>
    <col min="14111" max="14111" width="0.85546875" style="103" customWidth="1"/>
    <col min="14112" max="14112" width="1.28515625" style="103" customWidth="1"/>
    <col min="14113" max="14113" width="1.140625" style="103" customWidth="1"/>
    <col min="14114" max="14114" width="0.140625" style="103" customWidth="1"/>
    <col min="14115" max="14115" width="1.85546875" style="103" customWidth="1"/>
    <col min="14116" max="14117" width="0.28515625" style="103" customWidth="1"/>
    <col min="14118" max="14118" width="1" style="103" customWidth="1"/>
    <col min="14119" max="14119" width="0.5703125" style="103" customWidth="1"/>
    <col min="14120" max="14120" width="1.5703125" style="103" customWidth="1"/>
    <col min="14121" max="14121" width="0.140625" style="103" customWidth="1"/>
    <col min="14122" max="14122" width="0.28515625" style="103" customWidth="1"/>
    <col min="14123" max="14123" width="1.28515625" style="103" customWidth="1"/>
    <col min="14124" max="14124" width="0.140625" style="103" customWidth="1"/>
    <col min="14125" max="14126" width="0.28515625" style="103" customWidth="1"/>
    <col min="14127" max="14127" width="1.7109375" style="103" customWidth="1"/>
    <col min="14128" max="14128" width="0.140625" style="103" customWidth="1"/>
    <col min="14129" max="14129" width="1.140625" style="103" customWidth="1"/>
    <col min="14130" max="14130" width="0.42578125" style="103" customWidth="1"/>
    <col min="14131" max="14131" width="0.5703125" style="103" customWidth="1"/>
    <col min="14132" max="14132" width="0.42578125" style="103" customWidth="1"/>
    <col min="14133" max="14133" width="2.42578125" style="103" customWidth="1"/>
    <col min="14134" max="14134" width="0.42578125" style="103" customWidth="1"/>
    <col min="14135" max="14135" width="0.140625" style="103" customWidth="1"/>
    <col min="14136" max="14136" width="0.5703125" style="103" customWidth="1"/>
    <col min="14137" max="14137" width="0.28515625" style="103" customWidth="1"/>
    <col min="14138" max="14140" width="0.140625" style="103" customWidth="1"/>
    <col min="14141" max="14141" width="0.28515625" style="103" customWidth="1"/>
    <col min="14142" max="14142" width="0.5703125" style="103" customWidth="1"/>
    <col min="14143" max="14143" width="1.28515625" style="103" customWidth="1"/>
    <col min="14144" max="14144" width="0.42578125" style="103" customWidth="1"/>
    <col min="14145" max="14145" width="0.140625" style="103" customWidth="1"/>
    <col min="14146" max="14146" width="1" style="103" customWidth="1"/>
    <col min="14147" max="14147" width="2" style="103" customWidth="1"/>
    <col min="14148" max="14148" width="0.42578125" style="103" customWidth="1"/>
    <col min="14149" max="14149" width="1.7109375" style="103" customWidth="1"/>
    <col min="14150" max="14150" width="1" style="103" customWidth="1"/>
    <col min="14151" max="14151" width="0.5703125" style="103" customWidth="1"/>
    <col min="14152" max="14152" width="0.85546875" style="103" customWidth="1"/>
    <col min="14153" max="14153" width="0.7109375" style="103" customWidth="1"/>
    <col min="14154" max="14154" width="0.28515625" style="103" customWidth="1"/>
    <col min="14155" max="14155" width="2.7109375" style="103" customWidth="1"/>
    <col min="14156" max="14158" width="0.140625" style="103" customWidth="1"/>
    <col min="14159" max="14159" width="0.42578125" style="103" customWidth="1"/>
    <col min="14160" max="14160" width="0.5703125" style="103" customWidth="1"/>
    <col min="14161" max="14162" width="0.7109375" style="103" customWidth="1"/>
    <col min="14163" max="14163" width="3" style="103" customWidth="1"/>
    <col min="14164" max="14164" width="0.42578125" style="103" customWidth="1"/>
    <col min="14165" max="14165" width="0.140625" style="103" customWidth="1"/>
    <col min="14166" max="14166" width="1" style="103" customWidth="1"/>
    <col min="14167" max="14167" width="0.140625" style="103" customWidth="1"/>
    <col min="14168" max="14168" width="5.28515625" style="103" customWidth="1"/>
    <col min="14169" max="14169" width="1.85546875" style="103" customWidth="1"/>
    <col min="14170" max="14170" width="0.28515625" style="103" customWidth="1"/>
    <col min="14171" max="14171" width="0.42578125" style="103" customWidth="1"/>
    <col min="14172" max="14174" width="0.140625" style="103" customWidth="1"/>
    <col min="14175" max="14175" width="4" style="103" customWidth="1"/>
    <col min="14176" max="14176" width="0.140625" style="103" customWidth="1"/>
    <col min="14177" max="14177" width="0.7109375" style="103" customWidth="1"/>
    <col min="14178" max="14179" width="0.140625" style="103" customWidth="1"/>
    <col min="14180" max="14180" width="2.7109375" style="103" customWidth="1"/>
    <col min="14181" max="14181" width="9.7109375" style="103" customWidth="1"/>
    <col min="14182" max="14182" width="0.28515625" style="103" customWidth="1"/>
    <col min="14183" max="14183" width="10" style="103" customWidth="1"/>
    <col min="14184" max="14184" width="11.140625" style="103" customWidth="1"/>
    <col min="14185" max="14336" width="9.140625" style="103"/>
    <col min="14337" max="14337" width="4.85546875" style="103" customWidth="1"/>
    <col min="14338" max="14338" width="0.28515625" style="103" customWidth="1"/>
    <col min="14339" max="14339" width="0.140625" style="103" customWidth="1"/>
    <col min="14340" max="14340" width="0.42578125" style="103" customWidth="1"/>
    <col min="14341" max="14342" width="0.28515625" style="103" customWidth="1"/>
    <col min="14343" max="14343" width="0.140625" style="103" customWidth="1"/>
    <col min="14344" max="14344" width="14.140625" style="103" customWidth="1"/>
    <col min="14345" max="14345" width="0.28515625" style="103" customWidth="1"/>
    <col min="14346" max="14346" width="0.42578125" style="103" customWidth="1"/>
    <col min="14347" max="14347" width="5" style="103" customWidth="1"/>
    <col min="14348" max="14348" width="1.85546875" style="103" customWidth="1"/>
    <col min="14349" max="14349" width="2" style="103" customWidth="1"/>
    <col min="14350" max="14350" width="1.7109375" style="103" customWidth="1"/>
    <col min="14351" max="14351" width="0.42578125" style="103" customWidth="1"/>
    <col min="14352" max="14352" width="0.140625" style="103" customWidth="1"/>
    <col min="14353" max="14353" width="0.42578125" style="103" customWidth="1"/>
    <col min="14354" max="14354" width="0.28515625" style="103" customWidth="1"/>
    <col min="14355" max="14355" width="1.140625" style="103" customWidth="1"/>
    <col min="14356" max="14356" width="0.140625" style="103" customWidth="1"/>
    <col min="14357" max="14357" width="0.5703125" style="103" customWidth="1"/>
    <col min="14358" max="14358" width="2" style="103" customWidth="1"/>
    <col min="14359" max="14359" width="1.140625" style="103" customWidth="1"/>
    <col min="14360" max="14360" width="1.85546875" style="103" customWidth="1"/>
    <col min="14361" max="14361" width="0.28515625" style="103" customWidth="1"/>
    <col min="14362" max="14362" width="0.140625" style="103" customWidth="1"/>
    <col min="14363" max="14363" width="1.7109375" style="103" customWidth="1"/>
    <col min="14364" max="14364" width="0.7109375" style="103" customWidth="1"/>
    <col min="14365" max="14365" width="0.42578125" style="103" customWidth="1"/>
    <col min="14366" max="14366" width="1.140625" style="103" customWidth="1"/>
    <col min="14367" max="14367" width="0.85546875" style="103" customWidth="1"/>
    <col min="14368" max="14368" width="1.28515625" style="103" customWidth="1"/>
    <col min="14369" max="14369" width="1.140625" style="103" customWidth="1"/>
    <col min="14370" max="14370" width="0.140625" style="103" customWidth="1"/>
    <col min="14371" max="14371" width="1.85546875" style="103" customWidth="1"/>
    <col min="14372" max="14373" width="0.28515625" style="103" customWidth="1"/>
    <col min="14374" max="14374" width="1" style="103" customWidth="1"/>
    <col min="14375" max="14375" width="0.5703125" style="103" customWidth="1"/>
    <col min="14376" max="14376" width="1.5703125" style="103" customWidth="1"/>
    <col min="14377" max="14377" width="0.140625" style="103" customWidth="1"/>
    <col min="14378" max="14378" width="0.28515625" style="103" customWidth="1"/>
    <col min="14379" max="14379" width="1.28515625" style="103" customWidth="1"/>
    <col min="14380" max="14380" width="0.140625" style="103" customWidth="1"/>
    <col min="14381" max="14382" width="0.28515625" style="103" customWidth="1"/>
    <col min="14383" max="14383" width="1.7109375" style="103" customWidth="1"/>
    <col min="14384" max="14384" width="0.140625" style="103" customWidth="1"/>
    <col min="14385" max="14385" width="1.140625" style="103" customWidth="1"/>
    <col min="14386" max="14386" width="0.42578125" style="103" customWidth="1"/>
    <col min="14387" max="14387" width="0.5703125" style="103" customWidth="1"/>
    <col min="14388" max="14388" width="0.42578125" style="103" customWidth="1"/>
    <col min="14389" max="14389" width="2.42578125" style="103" customWidth="1"/>
    <col min="14390" max="14390" width="0.42578125" style="103" customWidth="1"/>
    <col min="14391" max="14391" width="0.140625" style="103" customWidth="1"/>
    <col min="14392" max="14392" width="0.5703125" style="103" customWidth="1"/>
    <col min="14393" max="14393" width="0.28515625" style="103" customWidth="1"/>
    <col min="14394" max="14396" width="0.140625" style="103" customWidth="1"/>
    <col min="14397" max="14397" width="0.28515625" style="103" customWidth="1"/>
    <col min="14398" max="14398" width="0.5703125" style="103" customWidth="1"/>
    <col min="14399" max="14399" width="1.28515625" style="103" customWidth="1"/>
    <col min="14400" max="14400" width="0.42578125" style="103" customWidth="1"/>
    <col min="14401" max="14401" width="0.140625" style="103" customWidth="1"/>
    <col min="14402" max="14402" width="1" style="103" customWidth="1"/>
    <col min="14403" max="14403" width="2" style="103" customWidth="1"/>
    <col min="14404" max="14404" width="0.42578125" style="103" customWidth="1"/>
    <col min="14405" max="14405" width="1.7109375" style="103" customWidth="1"/>
    <col min="14406" max="14406" width="1" style="103" customWidth="1"/>
    <col min="14407" max="14407" width="0.5703125" style="103" customWidth="1"/>
    <col min="14408" max="14408" width="0.85546875" style="103" customWidth="1"/>
    <col min="14409" max="14409" width="0.7109375" style="103" customWidth="1"/>
    <col min="14410" max="14410" width="0.28515625" style="103" customWidth="1"/>
    <col min="14411" max="14411" width="2.7109375" style="103" customWidth="1"/>
    <col min="14412" max="14414" width="0.140625" style="103" customWidth="1"/>
    <col min="14415" max="14415" width="0.42578125" style="103" customWidth="1"/>
    <col min="14416" max="14416" width="0.5703125" style="103" customWidth="1"/>
    <col min="14417" max="14418" width="0.7109375" style="103" customWidth="1"/>
    <col min="14419" max="14419" width="3" style="103" customWidth="1"/>
    <col min="14420" max="14420" width="0.42578125" style="103" customWidth="1"/>
    <col min="14421" max="14421" width="0.140625" style="103" customWidth="1"/>
    <col min="14422" max="14422" width="1" style="103" customWidth="1"/>
    <col min="14423" max="14423" width="0.140625" style="103" customWidth="1"/>
    <col min="14424" max="14424" width="5.28515625" style="103" customWidth="1"/>
    <col min="14425" max="14425" width="1.85546875" style="103" customWidth="1"/>
    <col min="14426" max="14426" width="0.28515625" style="103" customWidth="1"/>
    <col min="14427" max="14427" width="0.42578125" style="103" customWidth="1"/>
    <col min="14428" max="14430" width="0.140625" style="103" customWidth="1"/>
    <col min="14431" max="14431" width="4" style="103" customWidth="1"/>
    <col min="14432" max="14432" width="0.140625" style="103" customWidth="1"/>
    <col min="14433" max="14433" width="0.7109375" style="103" customWidth="1"/>
    <col min="14434" max="14435" width="0.140625" style="103" customWidth="1"/>
    <col min="14436" max="14436" width="2.7109375" style="103" customWidth="1"/>
    <col min="14437" max="14437" width="9.7109375" style="103" customWidth="1"/>
    <col min="14438" max="14438" width="0.28515625" style="103" customWidth="1"/>
    <col min="14439" max="14439" width="10" style="103" customWidth="1"/>
    <col min="14440" max="14440" width="11.140625" style="103" customWidth="1"/>
    <col min="14441" max="14592" width="9.140625" style="103"/>
    <col min="14593" max="14593" width="4.85546875" style="103" customWidth="1"/>
    <col min="14594" max="14594" width="0.28515625" style="103" customWidth="1"/>
    <col min="14595" max="14595" width="0.140625" style="103" customWidth="1"/>
    <col min="14596" max="14596" width="0.42578125" style="103" customWidth="1"/>
    <col min="14597" max="14598" width="0.28515625" style="103" customWidth="1"/>
    <col min="14599" max="14599" width="0.140625" style="103" customWidth="1"/>
    <col min="14600" max="14600" width="14.140625" style="103" customWidth="1"/>
    <col min="14601" max="14601" width="0.28515625" style="103" customWidth="1"/>
    <col min="14602" max="14602" width="0.42578125" style="103" customWidth="1"/>
    <col min="14603" max="14603" width="5" style="103" customWidth="1"/>
    <col min="14604" max="14604" width="1.85546875" style="103" customWidth="1"/>
    <col min="14605" max="14605" width="2" style="103" customWidth="1"/>
    <col min="14606" max="14606" width="1.7109375" style="103" customWidth="1"/>
    <col min="14607" max="14607" width="0.42578125" style="103" customWidth="1"/>
    <col min="14608" max="14608" width="0.140625" style="103" customWidth="1"/>
    <col min="14609" max="14609" width="0.42578125" style="103" customWidth="1"/>
    <col min="14610" max="14610" width="0.28515625" style="103" customWidth="1"/>
    <col min="14611" max="14611" width="1.140625" style="103" customWidth="1"/>
    <col min="14612" max="14612" width="0.140625" style="103" customWidth="1"/>
    <col min="14613" max="14613" width="0.5703125" style="103" customWidth="1"/>
    <col min="14614" max="14614" width="2" style="103" customWidth="1"/>
    <col min="14615" max="14615" width="1.140625" style="103" customWidth="1"/>
    <col min="14616" max="14616" width="1.85546875" style="103" customWidth="1"/>
    <col min="14617" max="14617" width="0.28515625" style="103" customWidth="1"/>
    <col min="14618" max="14618" width="0.140625" style="103" customWidth="1"/>
    <col min="14619" max="14619" width="1.7109375" style="103" customWidth="1"/>
    <col min="14620" max="14620" width="0.7109375" style="103" customWidth="1"/>
    <col min="14621" max="14621" width="0.42578125" style="103" customWidth="1"/>
    <col min="14622" max="14622" width="1.140625" style="103" customWidth="1"/>
    <col min="14623" max="14623" width="0.85546875" style="103" customWidth="1"/>
    <col min="14624" max="14624" width="1.28515625" style="103" customWidth="1"/>
    <col min="14625" max="14625" width="1.140625" style="103" customWidth="1"/>
    <col min="14626" max="14626" width="0.140625" style="103" customWidth="1"/>
    <col min="14627" max="14627" width="1.85546875" style="103" customWidth="1"/>
    <col min="14628" max="14629" width="0.28515625" style="103" customWidth="1"/>
    <col min="14630" max="14630" width="1" style="103" customWidth="1"/>
    <col min="14631" max="14631" width="0.5703125" style="103" customWidth="1"/>
    <col min="14632" max="14632" width="1.5703125" style="103" customWidth="1"/>
    <col min="14633" max="14633" width="0.140625" style="103" customWidth="1"/>
    <col min="14634" max="14634" width="0.28515625" style="103" customWidth="1"/>
    <col min="14635" max="14635" width="1.28515625" style="103" customWidth="1"/>
    <col min="14636" max="14636" width="0.140625" style="103" customWidth="1"/>
    <col min="14637" max="14638" width="0.28515625" style="103" customWidth="1"/>
    <col min="14639" max="14639" width="1.7109375" style="103" customWidth="1"/>
    <col min="14640" max="14640" width="0.140625" style="103" customWidth="1"/>
    <col min="14641" max="14641" width="1.140625" style="103" customWidth="1"/>
    <col min="14642" max="14642" width="0.42578125" style="103" customWidth="1"/>
    <col min="14643" max="14643" width="0.5703125" style="103" customWidth="1"/>
    <col min="14644" max="14644" width="0.42578125" style="103" customWidth="1"/>
    <col min="14645" max="14645" width="2.42578125" style="103" customWidth="1"/>
    <col min="14646" max="14646" width="0.42578125" style="103" customWidth="1"/>
    <col min="14647" max="14647" width="0.140625" style="103" customWidth="1"/>
    <col min="14648" max="14648" width="0.5703125" style="103" customWidth="1"/>
    <col min="14649" max="14649" width="0.28515625" style="103" customWidth="1"/>
    <col min="14650" max="14652" width="0.140625" style="103" customWidth="1"/>
    <col min="14653" max="14653" width="0.28515625" style="103" customWidth="1"/>
    <col min="14654" max="14654" width="0.5703125" style="103" customWidth="1"/>
    <col min="14655" max="14655" width="1.28515625" style="103" customWidth="1"/>
    <col min="14656" max="14656" width="0.42578125" style="103" customWidth="1"/>
    <col min="14657" max="14657" width="0.140625" style="103" customWidth="1"/>
    <col min="14658" max="14658" width="1" style="103" customWidth="1"/>
    <col min="14659" max="14659" width="2" style="103" customWidth="1"/>
    <col min="14660" max="14660" width="0.42578125" style="103" customWidth="1"/>
    <col min="14661" max="14661" width="1.7109375" style="103" customWidth="1"/>
    <col min="14662" max="14662" width="1" style="103" customWidth="1"/>
    <col min="14663" max="14663" width="0.5703125" style="103" customWidth="1"/>
    <col min="14664" max="14664" width="0.85546875" style="103" customWidth="1"/>
    <col min="14665" max="14665" width="0.7109375" style="103" customWidth="1"/>
    <col min="14666" max="14666" width="0.28515625" style="103" customWidth="1"/>
    <col min="14667" max="14667" width="2.7109375" style="103" customWidth="1"/>
    <col min="14668" max="14670" width="0.140625" style="103" customWidth="1"/>
    <col min="14671" max="14671" width="0.42578125" style="103" customWidth="1"/>
    <col min="14672" max="14672" width="0.5703125" style="103" customWidth="1"/>
    <col min="14673" max="14674" width="0.7109375" style="103" customWidth="1"/>
    <col min="14675" max="14675" width="3" style="103" customWidth="1"/>
    <col min="14676" max="14676" width="0.42578125" style="103" customWidth="1"/>
    <col min="14677" max="14677" width="0.140625" style="103" customWidth="1"/>
    <col min="14678" max="14678" width="1" style="103" customWidth="1"/>
    <col min="14679" max="14679" width="0.140625" style="103" customWidth="1"/>
    <col min="14680" max="14680" width="5.28515625" style="103" customWidth="1"/>
    <col min="14681" max="14681" width="1.85546875" style="103" customWidth="1"/>
    <col min="14682" max="14682" width="0.28515625" style="103" customWidth="1"/>
    <col min="14683" max="14683" width="0.42578125" style="103" customWidth="1"/>
    <col min="14684" max="14686" width="0.140625" style="103" customWidth="1"/>
    <col min="14687" max="14687" width="4" style="103" customWidth="1"/>
    <col min="14688" max="14688" width="0.140625" style="103" customWidth="1"/>
    <col min="14689" max="14689" width="0.7109375" style="103" customWidth="1"/>
    <col min="14690" max="14691" width="0.140625" style="103" customWidth="1"/>
    <col min="14692" max="14692" width="2.7109375" style="103" customWidth="1"/>
    <col min="14693" max="14693" width="9.7109375" style="103" customWidth="1"/>
    <col min="14694" max="14694" width="0.28515625" style="103" customWidth="1"/>
    <col min="14695" max="14695" width="10" style="103" customWidth="1"/>
    <col min="14696" max="14696" width="11.140625" style="103" customWidth="1"/>
    <col min="14697" max="14848" width="9.140625" style="103"/>
    <col min="14849" max="14849" width="4.85546875" style="103" customWidth="1"/>
    <col min="14850" max="14850" width="0.28515625" style="103" customWidth="1"/>
    <col min="14851" max="14851" width="0.140625" style="103" customWidth="1"/>
    <col min="14852" max="14852" width="0.42578125" style="103" customWidth="1"/>
    <col min="14853" max="14854" width="0.28515625" style="103" customWidth="1"/>
    <col min="14855" max="14855" width="0.140625" style="103" customWidth="1"/>
    <col min="14856" max="14856" width="14.140625" style="103" customWidth="1"/>
    <col min="14857" max="14857" width="0.28515625" style="103" customWidth="1"/>
    <col min="14858" max="14858" width="0.42578125" style="103" customWidth="1"/>
    <col min="14859" max="14859" width="5" style="103" customWidth="1"/>
    <col min="14860" max="14860" width="1.85546875" style="103" customWidth="1"/>
    <col min="14861" max="14861" width="2" style="103" customWidth="1"/>
    <col min="14862" max="14862" width="1.7109375" style="103" customWidth="1"/>
    <col min="14863" max="14863" width="0.42578125" style="103" customWidth="1"/>
    <col min="14864" max="14864" width="0.140625" style="103" customWidth="1"/>
    <col min="14865" max="14865" width="0.42578125" style="103" customWidth="1"/>
    <col min="14866" max="14866" width="0.28515625" style="103" customWidth="1"/>
    <col min="14867" max="14867" width="1.140625" style="103" customWidth="1"/>
    <col min="14868" max="14868" width="0.140625" style="103" customWidth="1"/>
    <col min="14869" max="14869" width="0.5703125" style="103" customWidth="1"/>
    <col min="14870" max="14870" width="2" style="103" customWidth="1"/>
    <col min="14871" max="14871" width="1.140625" style="103" customWidth="1"/>
    <col min="14872" max="14872" width="1.85546875" style="103" customWidth="1"/>
    <col min="14873" max="14873" width="0.28515625" style="103" customWidth="1"/>
    <col min="14874" max="14874" width="0.140625" style="103" customWidth="1"/>
    <col min="14875" max="14875" width="1.7109375" style="103" customWidth="1"/>
    <col min="14876" max="14876" width="0.7109375" style="103" customWidth="1"/>
    <col min="14877" max="14877" width="0.42578125" style="103" customWidth="1"/>
    <col min="14878" max="14878" width="1.140625" style="103" customWidth="1"/>
    <col min="14879" max="14879" width="0.85546875" style="103" customWidth="1"/>
    <col min="14880" max="14880" width="1.28515625" style="103" customWidth="1"/>
    <col min="14881" max="14881" width="1.140625" style="103" customWidth="1"/>
    <col min="14882" max="14882" width="0.140625" style="103" customWidth="1"/>
    <col min="14883" max="14883" width="1.85546875" style="103" customWidth="1"/>
    <col min="14884" max="14885" width="0.28515625" style="103" customWidth="1"/>
    <col min="14886" max="14886" width="1" style="103" customWidth="1"/>
    <col min="14887" max="14887" width="0.5703125" style="103" customWidth="1"/>
    <col min="14888" max="14888" width="1.5703125" style="103" customWidth="1"/>
    <col min="14889" max="14889" width="0.140625" style="103" customWidth="1"/>
    <col min="14890" max="14890" width="0.28515625" style="103" customWidth="1"/>
    <col min="14891" max="14891" width="1.28515625" style="103" customWidth="1"/>
    <col min="14892" max="14892" width="0.140625" style="103" customWidth="1"/>
    <col min="14893" max="14894" width="0.28515625" style="103" customWidth="1"/>
    <col min="14895" max="14895" width="1.7109375" style="103" customWidth="1"/>
    <col min="14896" max="14896" width="0.140625" style="103" customWidth="1"/>
    <col min="14897" max="14897" width="1.140625" style="103" customWidth="1"/>
    <col min="14898" max="14898" width="0.42578125" style="103" customWidth="1"/>
    <col min="14899" max="14899" width="0.5703125" style="103" customWidth="1"/>
    <col min="14900" max="14900" width="0.42578125" style="103" customWidth="1"/>
    <col min="14901" max="14901" width="2.42578125" style="103" customWidth="1"/>
    <col min="14902" max="14902" width="0.42578125" style="103" customWidth="1"/>
    <col min="14903" max="14903" width="0.140625" style="103" customWidth="1"/>
    <col min="14904" max="14904" width="0.5703125" style="103" customWidth="1"/>
    <col min="14905" max="14905" width="0.28515625" style="103" customWidth="1"/>
    <col min="14906" max="14908" width="0.140625" style="103" customWidth="1"/>
    <col min="14909" max="14909" width="0.28515625" style="103" customWidth="1"/>
    <col min="14910" max="14910" width="0.5703125" style="103" customWidth="1"/>
    <col min="14911" max="14911" width="1.28515625" style="103" customWidth="1"/>
    <col min="14912" max="14912" width="0.42578125" style="103" customWidth="1"/>
    <col min="14913" max="14913" width="0.140625" style="103" customWidth="1"/>
    <col min="14914" max="14914" width="1" style="103" customWidth="1"/>
    <col min="14915" max="14915" width="2" style="103" customWidth="1"/>
    <col min="14916" max="14916" width="0.42578125" style="103" customWidth="1"/>
    <col min="14917" max="14917" width="1.7109375" style="103" customWidth="1"/>
    <col min="14918" max="14918" width="1" style="103" customWidth="1"/>
    <col min="14919" max="14919" width="0.5703125" style="103" customWidth="1"/>
    <col min="14920" max="14920" width="0.85546875" style="103" customWidth="1"/>
    <col min="14921" max="14921" width="0.7109375" style="103" customWidth="1"/>
    <col min="14922" max="14922" width="0.28515625" style="103" customWidth="1"/>
    <col min="14923" max="14923" width="2.7109375" style="103" customWidth="1"/>
    <col min="14924" max="14926" width="0.140625" style="103" customWidth="1"/>
    <col min="14927" max="14927" width="0.42578125" style="103" customWidth="1"/>
    <col min="14928" max="14928" width="0.5703125" style="103" customWidth="1"/>
    <col min="14929" max="14930" width="0.7109375" style="103" customWidth="1"/>
    <col min="14931" max="14931" width="3" style="103" customWidth="1"/>
    <col min="14932" max="14932" width="0.42578125" style="103" customWidth="1"/>
    <col min="14933" max="14933" width="0.140625" style="103" customWidth="1"/>
    <col min="14934" max="14934" width="1" style="103" customWidth="1"/>
    <col min="14935" max="14935" width="0.140625" style="103" customWidth="1"/>
    <col min="14936" max="14936" width="5.28515625" style="103" customWidth="1"/>
    <col min="14937" max="14937" width="1.85546875" style="103" customWidth="1"/>
    <col min="14938" max="14938" width="0.28515625" style="103" customWidth="1"/>
    <col min="14939" max="14939" width="0.42578125" style="103" customWidth="1"/>
    <col min="14940" max="14942" width="0.140625" style="103" customWidth="1"/>
    <col min="14943" max="14943" width="4" style="103" customWidth="1"/>
    <col min="14944" max="14944" width="0.140625" style="103" customWidth="1"/>
    <col min="14945" max="14945" width="0.7109375" style="103" customWidth="1"/>
    <col min="14946" max="14947" width="0.140625" style="103" customWidth="1"/>
    <col min="14948" max="14948" width="2.7109375" style="103" customWidth="1"/>
    <col min="14949" max="14949" width="9.7109375" style="103" customWidth="1"/>
    <col min="14950" max="14950" width="0.28515625" style="103" customWidth="1"/>
    <col min="14951" max="14951" width="10" style="103" customWidth="1"/>
    <col min="14952" max="14952" width="11.140625" style="103" customWidth="1"/>
    <col min="14953" max="15104" width="9.140625" style="103"/>
    <col min="15105" max="15105" width="4.85546875" style="103" customWidth="1"/>
    <col min="15106" max="15106" width="0.28515625" style="103" customWidth="1"/>
    <col min="15107" max="15107" width="0.140625" style="103" customWidth="1"/>
    <col min="15108" max="15108" width="0.42578125" style="103" customWidth="1"/>
    <col min="15109" max="15110" width="0.28515625" style="103" customWidth="1"/>
    <col min="15111" max="15111" width="0.140625" style="103" customWidth="1"/>
    <col min="15112" max="15112" width="14.140625" style="103" customWidth="1"/>
    <col min="15113" max="15113" width="0.28515625" style="103" customWidth="1"/>
    <col min="15114" max="15114" width="0.42578125" style="103" customWidth="1"/>
    <col min="15115" max="15115" width="5" style="103" customWidth="1"/>
    <col min="15116" max="15116" width="1.85546875" style="103" customWidth="1"/>
    <col min="15117" max="15117" width="2" style="103" customWidth="1"/>
    <col min="15118" max="15118" width="1.7109375" style="103" customWidth="1"/>
    <col min="15119" max="15119" width="0.42578125" style="103" customWidth="1"/>
    <col min="15120" max="15120" width="0.140625" style="103" customWidth="1"/>
    <col min="15121" max="15121" width="0.42578125" style="103" customWidth="1"/>
    <col min="15122" max="15122" width="0.28515625" style="103" customWidth="1"/>
    <col min="15123" max="15123" width="1.140625" style="103" customWidth="1"/>
    <col min="15124" max="15124" width="0.140625" style="103" customWidth="1"/>
    <col min="15125" max="15125" width="0.5703125" style="103" customWidth="1"/>
    <col min="15126" max="15126" width="2" style="103" customWidth="1"/>
    <col min="15127" max="15127" width="1.140625" style="103" customWidth="1"/>
    <col min="15128" max="15128" width="1.85546875" style="103" customWidth="1"/>
    <col min="15129" max="15129" width="0.28515625" style="103" customWidth="1"/>
    <col min="15130" max="15130" width="0.140625" style="103" customWidth="1"/>
    <col min="15131" max="15131" width="1.7109375" style="103" customWidth="1"/>
    <col min="15132" max="15132" width="0.7109375" style="103" customWidth="1"/>
    <col min="15133" max="15133" width="0.42578125" style="103" customWidth="1"/>
    <col min="15134" max="15134" width="1.140625" style="103" customWidth="1"/>
    <col min="15135" max="15135" width="0.85546875" style="103" customWidth="1"/>
    <col min="15136" max="15136" width="1.28515625" style="103" customWidth="1"/>
    <col min="15137" max="15137" width="1.140625" style="103" customWidth="1"/>
    <col min="15138" max="15138" width="0.140625" style="103" customWidth="1"/>
    <col min="15139" max="15139" width="1.85546875" style="103" customWidth="1"/>
    <col min="15140" max="15141" width="0.28515625" style="103" customWidth="1"/>
    <col min="15142" max="15142" width="1" style="103" customWidth="1"/>
    <col min="15143" max="15143" width="0.5703125" style="103" customWidth="1"/>
    <col min="15144" max="15144" width="1.5703125" style="103" customWidth="1"/>
    <col min="15145" max="15145" width="0.140625" style="103" customWidth="1"/>
    <col min="15146" max="15146" width="0.28515625" style="103" customWidth="1"/>
    <col min="15147" max="15147" width="1.28515625" style="103" customWidth="1"/>
    <col min="15148" max="15148" width="0.140625" style="103" customWidth="1"/>
    <col min="15149" max="15150" width="0.28515625" style="103" customWidth="1"/>
    <col min="15151" max="15151" width="1.7109375" style="103" customWidth="1"/>
    <col min="15152" max="15152" width="0.140625" style="103" customWidth="1"/>
    <col min="15153" max="15153" width="1.140625" style="103" customWidth="1"/>
    <col min="15154" max="15154" width="0.42578125" style="103" customWidth="1"/>
    <col min="15155" max="15155" width="0.5703125" style="103" customWidth="1"/>
    <col min="15156" max="15156" width="0.42578125" style="103" customWidth="1"/>
    <col min="15157" max="15157" width="2.42578125" style="103" customWidth="1"/>
    <col min="15158" max="15158" width="0.42578125" style="103" customWidth="1"/>
    <col min="15159" max="15159" width="0.140625" style="103" customWidth="1"/>
    <col min="15160" max="15160" width="0.5703125" style="103" customWidth="1"/>
    <col min="15161" max="15161" width="0.28515625" style="103" customWidth="1"/>
    <col min="15162" max="15164" width="0.140625" style="103" customWidth="1"/>
    <col min="15165" max="15165" width="0.28515625" style="103" customWidth="1"/>
    <col min="15166" max="15166" width="0.5703125" style="103" customWidth="1"/>
    <col min="15167" max="15167" width="1.28515625" style="103" customWidth="1"/>
    <col min="15168" max="15168" width="0.42578125" style="103" customWidth="1"/>
    <col min="15169" max="15169" width="0.140625" style="103" customWidth="1"/>
    <col min="15170" max="15170" width="1" style="103" customWidth="1"/>
    <col min="15171" max="15171" width="2" style="103" customWidth="1"/>
    <col min="15172" max="15172" width="0.42578125" style="103" customWidth="1"/>
    <col min="15173" max="15173" width="1.7109375" style="103" customWidth="1"/>
    <col min="15174" max="15174" width="1" style="103" customWidth="1"/>
    <col min="15175" max="15175" width="0.5703125" style="103" customWidth="1"/>
    <col min="15176" max="15176" width="0.85546875" style="103" customWidth="1"/>
    <col min="15177" max="15177" width="0.7109375" style="103" customWidth="1"/>
    <col min="15178" max="15178" width="0.28515625" style="103" customWidth="1"/>
    <col min="15179" max="15179" width="2.7109375" style="103" customWidth="1"/>
    <col min="15180" max="15182" width="0.140625" style="103" customWidth="1"/>
    <col min="15183" max="15183" width="0.42578125" style="103" customWidth="1"/>
    <col min="15184" max="15184" width="0.5703125" style="103" customWidth="1"/>
    <col min="15185" max="15186" width="0.7109375" style="103" customWidth="1"/>
    <col min="15187" max="15187" width="3" style="103" customWidth="1"/>
    <col min="15188" max="15188" width="0.42578125" style="103" customWidth="1"/>
    <col min="15189" max="15189" width="0.140625" style="103" customWidth="1"/>
    <col min="15190" max="15190" width="1" style="103" customWidth="1"/>
    <col min="15191" max="15191" width="0.140625" style="103" customWidth="1"/>
    <col min="15192" max="15192" width="5.28515625" style="103" customWidth="1"/>
    <col min="15193" max="15193" width="1.85546875" style="103" customWidth="1"/>
    <col min="15194" max="15194" width="0.28515625" style="103" customWidth="1"/>
    <col min="15195" max="15195" width="0.42578125" style="103" customWidth="1"/>
    <col min="15196" max="15198" width="0.140625" style="103" customWidth="1"/>
    <col min="15199" max="15199" width="4" style="103" customWidth="1"/>
    <col min="15200" max="15200" width="0.140625" style="103" customWidth="1"/>
    <col min="15201" max="15201" width="0.7109375" style="103" customWidth="1"/>
    <col min="15202" max="15203" width="0.140625" style="103" customWidth="1"/>
    <col min="15204" max="15204" width="2.7109375" style="103" customWidth="1"/>
    <col min="15205" max="15205" width="9.7109375" style="103" customWidth="1"/>
    <col min="15206" max="15206" width="0.28515625" style="103" customWidth="1"/>
    <col min="15207" max="15207" width="10" style="103" customWidth="1"/>
    <col min="15208" max="15208" width="11.140625" style="103" customWidth="1"/>
    <col min="15209" max="15360" width="9.140625" style="103"/>
    <col min="15361" max="15361" width="4.85546875" style="103" customWidth="1"/>
    <col min="15362" max="15362" width="0.28515625" style="103" customWidth="1"/>
    <col min="15363" max="15363" width="0.140625" style="103" customWidth="1"/>
    <col min="15364" max="15364" width="0.42578125" style="103" customWidth="1"/>
    <col min="15365" max="15366" width="0.28515625" style="103" customWidth="1"/>
    <col min="15367" max="15367" width="0.140625" style="103" customWidth="1"/>
    <col min="15368" max="15368" width="14.140625" style="103" customWidth="1"/>
    <col min="15369" max="15369" width="0.28515625" style="103" customWidth="1"/>
    <col min="15370" max="15370" width="0.42578125" style="103" customWidth="1"/>
    <col min="15371" max="15371" width="5" style="103" customWidth="1"/>
    <col min="15372" max="15372" width="1.85546875" style="103" customWidth="1"/>
    <col min="15373" max="15373" width="2" style="103" customWidth="1"/>
    <col min="15374" max="15374" width="1.7109375" style="103" customWidth="1"/>
    <col min="15375" max="15375" width="0.42578125" style="103" customWidth="1"/>
    <col min="15376" max="15376" width="0.140625" style="103" customWidth="1"/>
    <col min="15377" max="15377" width="0.42578125" style="103" customWidth="1"/>
    <col min="15378" max="15378" width="0.28515625" style="103" customWidth="1"/>
    <col min="15379" max="15379" width="1.140625" style="103" customWidth="1"/>
    <col min="15380" max="15380" width="0.140625" style="103" customWidth="1"/>
    <col min="15381" max="15381" width="0.5703125" style="103" customWidth="1"/>
    <col min="15382" max="15382" width="2" style="103" customWidth="1"/>
    <col min="15383" max="15383" width="1.140625" style="103" customWidth="1"/>
    <col min="15384" max="15384" width="1.85546875" style="103" customWidth="1"/>
    <col min="15385" max="15385" width="0.28515625" style="103" customWidth="1"/>
    <col min="15386" max="15386" width="0.140625" style="103" customWidth="1"/>
    <col min="15387" max="15387" width="1.7109375" style="103" customWidth="1"/>
    <col min="15388" max="15388" width="0.7109375" style="103" customWidth="1"/>
    <col min="15389" max="15389" width="0.42578125" style="103" customWidth="1"/>
    <col min="15390" max="15390" width="1.140625" style="103" customWidth="1"/>
    <col min="15391" max="15391" width="0.85546875" style="103" customWidth="1"/>
    <col min="15392" max="15392" width="1.28515625" style="103" customWidth="1"/>
    <col min="15393" max="15393" width="1.140625" style="103" customWidth="1"/>
    <col min="15394" max="15394" width="0.140625" style="103" customWidth="1"/>
    <col min="15395" max="15395" width="1.85546875" style="103" customWidth="1"/>
    <col min="15396" max="15397" width="0.28515625" style="103" customWidth="1"/>
    <col min="15398" max="15398" width="1" style="103" customWidth="1"/>
    <col min="15399" max="15399" width="0.5703125" style="103" customWidth="1"/>
    <col min="15400" max="15400" width="1.5703125" style="103" customWidth="1"/>
    <col min="15401" max="15401" width="0.140625" style="103" customWidth="1"/>
    <col min="15402" max="15402" width="0.28515625" style="103" customWidth="1"/>
    <col min="15403" max="15403" width="1.28515625" style="103" customWidth="1"/>
    <col min="15404" max="15404" width="0.140625" style="103" customWidth="1"/>
    <col min="15405" max="15406" width="0.28515625" style="103" customWidth="1"/>
    <col min="15407" max="15407" width="1.7109375" style="103" customWidth="1"/>
    <col min="15408" max="15408" width="0.140625" style="103" customWidth="1"/>
    <col min="15409" max="15409" width="1.140625" style="103" customWidth="1"/>
    <col min="15410" max="15410" width="0.42578125" style="103" customWidth="1"/>
    <col min="15411" max="15411" width="0.5703125" style="103" customWidth="1"/>
    <col min="15412" max="15412" width="0.42578125" style="103" customWidth="1"/>
    <col min="15413" max="15413" width="2.42578125" style="103" customWidth="1"/>
    <col min="15414" max="15414" width="0.42578125" style="103" customWidth="1"/>
    <col min="15415" max="15415" width="0.140625" style="103" customWidth="1"/>
    <col min="15416" max="15416" width="0.5703125" style="103" customWidth="1"/>
    <col min="15417" max="15417" width="0.28515625" style="103" customWidth="1"/>
    <col min="15418" max="15420" width="0.140625" style="103" customWidth="1"/>
    <col min="15421" max="15421" width="0.28515625" style="103" customWidth="1"/>
    <col min="15422" max="15422" width="0.5703125" style="103" customWidth="1"/>
    <col min="15423" max="15423" width="1.28515625" style="103" customWidth="1"/>
    <col min="15424" max="15424" width="0.42578125" style="103" customWidth="1"/>
    <col min="15425" max="15425" width="0.140625" style="103" customWidth="1"/>
    <col min="15426" max="15426" width="1" style="103" customWidth="1"/>
    <col min="15427" max="15427" width="2" style="103" customWidth="1"/>
    <col min="15428" max="15428" width="0.42578125" style="103" customWidth="1"/>
    <col min="15429" max="15429" width="1.7109375" style="103" customWidth="1"/>
    <col min="15430" max="15430" width="1" style="103" customWidth="1"/>
    <col min="15431" max="15431" width="0.5703125" style="103" customWidth="1"/>
    <col min="15432" max="15432" width="0.85546875" style="103" customWidth="1"/>
    <col min="15433" max="15433" width="0.7109375" style="103" customWidth="1"/>
    <col min="15434" max="15434" width="0.28515625" style="103" customWidth="1"/>
    <col min="15435" max="15435" width="2.7109375" style="103" customWidth="1"/>
    <col min="15436" max="15438" width="0.140625" style="103" customWidth="1"/>
    <col min="15439" max="15439" width="0.42578125" style="103" customWidth="1"/>
    <col min="15440" max="15440" width="0.5703125" style="103" customWidth="1"/>
    <col min="15441" max="15442" width="0.7109375" style="103" customWidth="1"/>
    <col min="15443" max="15443" width="3" style="103" customWidth="1"/>
    <col min="15444" max="15444" width="0.42578125" style="103" customWidth="1"/>
    <col min="15445" max="15445" width="0.140625" style="103" customWidth="1"/>
    <col min="15446" max="15446" width="1" style="103" customWidth="1"/>
    <col min="15447" max="15447" width="0.140625" style="103" customWidth="1"/>
    <col min="15448" max="15448" width="5.28515625" style="103" customWidth="1"/>
    <col min="15449" max="15449" width="1.85546875" style="103" customWidth="1"/>
    <col min="15450" max="15450" width="0.28515625" style="103" customWidth="1"/>
    <col min="15451" max="15451" width="0.42578125" style="103" customWidth="1"/>
    <col min="15452" max="15454" width="0.140625" style="103" customWidth="1"/>
    <col min="15455" max="15455" width="4" style="103" customWidth="1"/>
    <col min="15456" max="15456" width="0.140625" style="103" customWidth="1"/>
    <col min="15457" max="15457" width="0.7109375" style="103" customWidth="1"/>
    <col min="15458" max="15459" width="0.140625" style="103" customWidth="1"/>
    <col min="15460" max="15460" width="2.7109375" style="103" customWidth="1"/>
    <col min="15461" max="15461" width="9.7109375" style="103" customWidth="1"/>
    <col min="15462" max="15462" width="0.28515625" style="103" customWidth="1"/>
    <col min="15463" max="15463" width="10" style="103" customWidth="1"/>
    <col min="15464" max="15464" width="11.140625" style="103" customWidth="1"/>
    <col min="15465" max="15616" width="9.140625" style="103"/>
    <col min="15617" max="15617" width="4.85546875" style="103" customWidth="1"/>
    <col min="15618" max="15618" width="0.28515625" style="103" customWidth="1"/>
    <col min="15619" max="15619" width="0.140625" style="103" customWidth="1"/>
    <col min="15620" max="15620" width="0.42578125" style="103" customWidth="1"/>
    <col min="15621" max="15622" width="0.28515625" style="103" customWidth="1"/>
    <col min="15623" max="15623" width="0.140625" style="103" customWidth="1"/>
    <col min="15624" max="15624" width="14.140625" style="103" customWidth="1"/>
    <col min="15625" max="15625" width="0.28515625" style="103" customWidth="1"/>
    <col min="15626" max="15626" width="0.42578125" style="103" customWidth="1"/>
    <col min="15627" max="15627" width="5" style="103" customWidth="1"/>
    <col min="15628" max="15628" width="1.85546875" style="103" customWidth="1"/>
    <col min="15629" max="15629" width="2" style="103" customWidth="1"/>
    <col min="15630" max="15630" width="1.7109375" style="103" customWidth="1"/>
    <col min="15631" max="15631" width="0.42578125" style="103" customWidth="1"/>
    <col min="15632" max="15632" width="0.140625" style="103" customWidth="1"/>
    <col min="15633" max="15633" width="0.42578125" style="103" customWidth="1"/>
    <col min="15634" max="15634" width="0.28515625" style="103" customWidth="1"/>
    <col min="15635" max="15635" width="1.140625" style="103" customWidth="1"/>
    <col min="15636" max="15636" width="0.140625" style="103" customWidth="1"/>
    <col min="15637" max="15637" width="0.5703125" style="103" customWidth="1"/>
    <col min="15638" max="15638" width="2" style="103" customWidth="1"/>
    <col min="15639" max="15639" width="1.140625" style="103" customWidth="1"/>
    <col min="15640" max="15640" width="1.85546875" style="103" customWidth="1"/>
    <col min="15641" max="15641" width="0.28515625" style="103" customWidth="1"/>
    <col min="15642" max="15642" width="0.140625" style="103" customWidth="1"/>
    <col min="15643" max="15643" width="1.7109375" style="103" customWidth="1"/>
    <col min="15644" max="15644" width="0.7109375" style="103" customWidth="1"/>
    <col min="15645" max="15645" width="0.42578125" style="103" customWidth="1"/>
    <col min="15646" max="15646" width="1.140625" style="103" customWidth="1"/>
    <col min="15647" max="15647" width="0.85546875" style="103" customWidth="1"/>
    <col min="15648" max="15648" width="1.28515625" style="103" customWidth="1"/>
    <col min="15649" max="15649" width="1.140625" style="103" customWidth="1"/>
    <col min="15650" max="15650" width="0.140625" style="103" customWidth="1"/>
    <col min="15651" max="15651" width="1.85546875" style="103" customWidth="1"/>
    <col min="15652" max="15653" width="0.28515625" style="103" customWidth="1"/>
    <col min="15654" max="15654" width="1" style="103" customWidth="1"/>
    <col min="15655" max="15655" width="0.5703125" style="103" customWidth="1"/>
    <col min="15656" max="15656" width="1.5703125" style="103" customWidth="1"/>
    <col min="15657" max="15657" width="0.140625" style="103" customWidth="1"/>
    <col min="15658" max="15658" width="0.28515625" style="103" customWidth="1"/>
    <col min="15659" max="15659" width="1.28515625" style="103" customWidth="1"/>
    <col min="15660" max="15660" width="0.140625" style="103" customWidth="1"/>
    <col min="15661" max="15662" width="0.28515625" style="103" customWidth="1"/>
    <col min="15663" max="15663" width="1.7109375" style="103" customWidth="1"/>
    <col min="15664" max="15664" width="0.140625" style="103" customWidth="1"/>
    <col min="15665" max="15665" width="1.140625" style="103" customWidth="1"/>
    <col min="15666" max="15666" width="0.42578125" style="103" customWidth="1"/>
    <col min="15667" max="15667" width="0.5703125" style="103" customWidth="1"/>
    <col min="15668" max="15668" width="0.42578125" style="103" customWidth="1"/>
    <col min="15669" max="15669" width="2.42578125" style="103" customWidth="1"/>
    <col min="15670" max="15670" width="0.42578125" style="103" customWidth="1"/>
    <col min="15671" max="15671" width="0.140625" style="103" customWidth="1"/>
    <col min="15672" max="15672" width="0.5703125" style="103" customWidth="1"/>
    <col min="15673" max="15673" width="0.28515625" style="103" customWidth="1"/>
    <col min="15674" max="15676" width="0.140625" style="103" customWidth="1"/>
    <col min="15677" max="15677" width="0.28515625" style="103" customWidth="1"/>
    <col min="15678" max="15678" width="0.5703125" style="103" customWidth="1"/>
    <col min="15679" max="15679" width="1.28515625" style="103" customWidth="1"/>
    <col min="15680" max="15680" width="0.42578125" style="103" customWidth="1"/>
    <col min="15681" max="15681" width="0.140625" style="103" customWidth="1"/>
    <col min="15682" max="15682" width="1" style="103" customWidth="1"/>
    <col min="15683" max="15683" width="2" style="103" customWidth="1"/>
    <col min="15684" max="15684" width="0.42578125" style="103" customWidth="1"/>
    <col min="15685" max="15685" width="1.7109375" style="103" customWidth="1"/>
    <col min="15686" max="15686" width="1" style="103" customWidth="1"/>
    <col min="15687" max="15687" width="0.5703125" style="103" customWidth="1"/>
    <col min="15688" max="15688" width="0.85546875" style="103" customWidth="1"/>
    <col min="15689" max="15689" width="0.7109375" style="103" customWidth="1"/>
    <col min="15690" max="15690" width="0.28515625" style="103" customWidth="1"/>
    <col min="15691" max="15691" width="2.7109375" style="103" customWidth="1"/>
    <col min="15692" max="15694" width="0.140625" style="103" customWidth="1"/>
    <col min="15695" max="15695" width="0.42578125" style="103" customWidth="1"/>
    <col min="15696" max="15696" width="0.5703125" style="103" customWidth="1"/>
    <col min="15697" max="15698" width="0.7109375" style="103" customWidth="1"/>
    <col min="15699" max="15699" width="3" style="103" customWidth="1"/>
    <col min="15700" max="15700" width="0.42578125" style="103" customWidth="1"/>
    <col min="15701" max="15701" width="0.140625" style="103" customWidth="1"/>
    <col min="15702" max="15702" width="1" style="103" customWidth="1"/>
    <col min="15703" max="15703" width="0.140625" style="103" customWidth="1"/>
    <col min="15704" max="15704" width="5.28515625" style="103" customWidth="1"/>
    <col min="15705" max="15705" width="1.85546875" style="103" customWidth="1"/>
    <col min="15706" max="15706" width="0.28515625" style="103" customWidth="1"/>
    <col min="15707" max="15707" width="0.42578125" style="103" customWidth="1"/>
    <col min="15708" max="15710" width="0.140625" style="103" customWidth="1"/>
    <col min="15711" max="15711" width="4" style="103" customWidth="1"/>
    <col min="15712" max="15712" width="0.140625" style="103" customWidth="1"/>
    <col min="15713" max="15713" width="0.7109375" style="103" customWidth="1"/>
    <col min="15714" max="15715" width="0.140625" style="103" customWidth="1"/>
    <col min="15716" max="15716" width="2.7109375" style="103" customWidth="1"/>
    <col min="15717" max="15717" width="9.7109375" style="103" customWidth="1"/>
    <col min="15718" max="15718" width="0.28515625" style="103" customWidth="1"/>
    <col min="15719" max="15719" width="10" style="103" customWidth="1"/>
    <col min="15720" max="15720" width="11.140625" style="103" customWidth="1"/>
    <col min="15721" max="15872" width="9.140625" style="103"/>
    <col min="15873" max="15873" width="4.85546875" style="103" customWidth="1"/>
    <col min="15874" max="15874" width="0.28515625" style="103" customWidth="1"/>
    <col min="15875" max="15875" width="0.140625" style="103" customWidth="1"/>
    <col min="15876" max="15876" width="0.42578125" style="103" customWidth="1"/>
    <col min="15877" max="15878" width="0.28515625" style="103" customWidth="1"/>
    <col min="15879" max="15879" width="0.140625" style="103" customWidth="1"/>
    <col min="15880" max="15880" width="14.140625" style="103" customWidth="1"/>
    <col min="15881" max="15881" width="0.28515625" style="103" customWidth="1"/>
    <col min="15882" max="15882" width="0.42578125" style="103" customWidth="1"/>
    <col min="15883" max="15883" width="5" style="103" customWidth="1"/>
    <col min="15884" max="15884" width="1.85546875" style="103" customWidth="1"/>
    <col min="15885" max="15885" width="2" style="103" customWidth="1"/>
    <col min="15886" max="15886" width="1.7109375" style="103" customWidth="1"/>
    <col min="15887" max="15887" width="0.42578125" style="103" customWidth="1"/>
    <col min="15888" max="15888" width="0.140625" style="103" customWidth="1"/>
    <col min="15889" max="15889" width="0.42578125" style="103" customWidth="1"/>
    <col min="15890" max="15890" width="0.28515625" style="103" customWidth="1"/>
    <col min="15891" max="15891" width="1.140625" style="103" customWidth="1"/>
    <col min="15892" max="15892" width="0.140625" style="103" customWidth="1"/>
    <col min="15893" max="15893" width="0.5703125" style="103" customWidth="1"/>
    <col min="15894" max="15894" width="2" style="103" customWidth="1"/>
    <col min="15895" max="15895" width="1.140625" style="103" customWidth="1"/>
    <col min="15896" max="15896" width="1.85546875" style="103" customWidth="1"/>
    <col min="15897" max="15897" width="0.28515625" style="103" customWidth="1"/>
    <col min="15898" max="15898" width="0.140625" style="103" customWidth="1"/>
    <col min="15899" max="15899" width="1.7109375" style="103" customWidth="1"/>
    <col min="15900" max="15900" width="0.7109375" style="103" customWidth="1"/>
    <col min="15901" max="15901" width="0.42578125" style="103" customWidth="1"/>
    <col min="15902" max="15902" width="1.140625" style="103" customWidth="1"/>
    <col min="15903" max="15903" width="0.85546875" style="103" customWidth="1"/>
    <col min="15904" max="15904" width="1.28515625" style="103" customWidth="1"/>
    <col min="15905" max="15905" width="1.140625" style="103" customWidth="1"/>
    <col min="15906" max="15906" width="0.140625" style="103" customWidth="1"/>
    <col min="15907" max="15907" width="1.85546875" style="103" customWidth="1"/>
    <col min="15908" max="15909" width="0.28515625" style="103" customWidth="1"/>
    <col min="15910" max="15910" width="1" style="103" customWidth="1"/>
    <col min="15911" max="15911" width="0.5703125" style="103" customWidth="1"/>
    <col min="15912" max="15912" width="1.5703125" style="103" customWidth="1"/>
    <col min="15913" max="15913" width="0.140625" style="103" customWidth="1"/>
    <col min="15914" max="15914" width="0.28515625" style="103" customWidth="1"/>
    <col min="15915" max="15915" width="1.28515625" style="103" customWidth="1"/>
    <col min="15916" max="15916" width="0.140625" style="103" customWidth="1"/>
    <col min="15917" max="15918" width="0.28515625" style="103" customWidth="1"/>
    <col min="15919" max="15919" width="1.7109375" style="103" customWidth="1"/>
    <col min="15920" max="15920" width="0.140625" style="103" customWidth="1"/>
    <col min="15921" max="15921" width="1.140625" style="103" customWidth="1"/>
    <col min="15922" max="15922" width="0.42578125" style="103" customWidth="1"/>
    <col min="15923" max="15923" width="0.5703125" style="103" customWidth="1"/>
    <col min="15924" max="15924" width="0.42578125" style="103" customWidth="1"/>
    <col min="15925" max="15925" width="2.42578125" style="103" customWidth="1"/>
    <col min="15926" max="15926" width="0.42578125" style="103" customWidth="1"/>
    <col min="15927" max="15927" width="0.140625" style="103" customWidth="1"/>
    <col min="15928" max="15928" width="0.5703125" style="103" customWidth="1"/>
    <col min="15929" max="15929" width="0.28515625" style="103" customWidth="1"/>
    <col min="15930" max="15932" width="0.140625" style="103" customWidth="1"/>
    <col min="15933" max="15933" width="0.28515625" style="103" customWidth="1"/>
    <col min="15934" max="15934" width="0.5703125" style="103" customWidth="1"/>
    <col min="15935" max="15935" width="1.28515625" style="103" customWidth="1"/>
    <col min="15936" max="15936" width="0.42578125" style="103" customWidth="1"/>
    <col min="15937" max="15937" width="0.140625" style="103" customWidth="1"/>
    <col min="15938" max="15938" width="1" style="103" customWidth="1"/>
    <col min="15939" max="15939" width="2" style="103" customWidth="1"/>
    <col min="15940" max="15940" width="0.42578125" style="103" customWidth="1"/>
    <col min="15941" max="15941" width="1.7109375" style="103" customWidth="1"/>
    <col min="15942" max="15942" width="1" style="103" customWidth="1"/>
    <col min="15943" max="15943" width="0.5703125" style="103" customWidth="1"/>
    <col min="15944" max="15944" width="0.85546875" style="103" customWidth="1"/>
    <col min="15945" max="15945" width="0.7109375" style="103" customWidth="1"/>
    <col min="15946" max="15946" width="0.28515625" style="103" customWidth="1"/>
    <col min="15947" max="15947" width="2.7109375" style="103" customWidth="1"/>
    <col min="15948" max="15950" width="0.140625" style="103" customWidth="1"/>
    <col min="15951" max="15951" width="0.42578125" style="103" customWidth="1"/>
    <col min="15952" max="15952" width="0.5703125" style="103" customWidth="1"/>
    <col min="15953" max="15954" width="0.7109375" style="103" customWidth="1"/>
    <col min="15955" max="15955" width="3" style="103" customWidth="1"/>
    <col min="15956" max="15956" width="0.42578125" style="103" customWidth="1"/>
    <col min="15957" max="15957" width="0.140625" style="103" customWidth="1"/>
    <col min="15958" max="15958" width="1" style="103" customWidth="1"/>
    <col min="15959" max="15959" width="0.140625" style="103" customWidth="1"/>
    <col min="15960" max="15960" width="5.28515625" style="103" customWidth="1"/>
    <col min="15961" max="15961" width="1.85546875" style="103" customWidth="1"/>
    <col min="15962" max="15962" width="0.28515625" style="103" customWidth="1"/>
    <col min="15963" max="15963" width="0.42578125" style="103" customWidth="1"/>
    <col min="15964" max="15966" width="0.140625" style="103" customWidth="1"/>
    <col min="15967" max="15967" width="4" style="103" customWidth="1"/>
    <col min="15968" max="15968" width="0.140625" style="103" customWidth="1"/>
    <col min="15969" max="15969" width="0.7109375" style="103" customWidth="1"/>
    <col min="15970" max="15971" width="0.140625" style="103" customWidth="1"/>
    <col min="15972" max="15972" width="2.7109375" style="103" customWidth="1"/>
    <col min="15973" max="15973" width="9.7109375" style="103" customWidth="1"/>
    <col min="15974" max="15974" width="0.28515625" style="103" customWidth="1"/>
    <col min="15975" max="15975" width="10" style="103" customWidth="1"/>
    <col min="15976" max="15976" width="11.140625" style="103" customWidth="1"/>
    <col min="15977" max="16128" width="9.140625" style="103"/>
    <col min="16129" max="16129" width="4.85546875" style="103" customWidth="1"/>
    <col min="16130" max="16130" width="0.28515625" style="103" customWidth="1"/>
    <col min="16131" max="16131" width="0.140625" style="103" customWidth="1"/>
    <col min="16132" max="16132" width="0.42578125" style="103" customWidth="1"/>
    <col min="16133" max="16134" width="0.28515625" style="103" customWidth="1"/>
    <col min="16135" max="16135" width="0.140625" style="103" customWidth="1"/>
    <col min="16136" max="16136" width="14.140625" style="103" customWidth="1"/>
    <col min="16137" max="16137" width="0.28515625" style="103" customWidth="1"/>
    <col min="16138" max="16138" width="0.42578125" style="103" customWidth="1"/>
    <col min="16139" max="16139" width="5" style="103" customWidth="1"/>
    <col min="16140" max="16140" width="1.85546875" style="103" customWidth="1"/>
    <col min="16141" max="16141" width="2" style="103" customWidth="1"/>
    <col min="16142" max="16142" width="1.7109375" style="103" customWidth="1"/>
    <col min="16143" max="16143" width="0.42578125" style="103" customWidth="1"/>
    <col min="16144" max="16144" width="0.140625" style="103" customWidth="1"/>
    <col min="16145" max="16145" width="0.42578125" style="103" customWidth="1"/>
    <col min="16146" max="16146" width="0.28515625" style="103" customWidth="1"/>
    <col min="16147" max="16147" width="1.140625" style="103" customWidth="1"/>
    <col min="16148" max="16148" width="0.140625" style="103" customWidth="1"/>
    <col min="16149" max="16149" width="0.5703125" style="103" customWidth="1"/>
    <col min="16150" max="16150" width="2" style="103" customWidth="1"/>
    <col min="16151" max="16151" width="1.140625" style="103" customWidth="1"/>
    <col min="16152" max="16152" width="1.85546875" style="103" customWidth="1"/>
    <col min="16153" max="16153" width="0.28515625" style="103" customWidth="1"/>
    <col min="16154" max="16154" width="0.140625" style="103" customWidth="1"/>
    <col min="16155" max="16155" width="1.7109375" style="103" customWidth="1"/>
    <col min="16156" max="16156" width="0.7109375" style="103" customWidth="1"/>
    <col min="16157" max="16157" width="0.42578125" style="103" customWidth="1"/>
    <col min="16158" max="16158" width="1.140625" style="103" customWidth="1"/>
    <col min="16159" max="16159" width="0.85546875" style="103" customWidth="1"/>
    <col min="16160" max="16160" width="1.28515625" style="103" customWidth="1"/>
    <col min="16161" max="16161" width="1.140625" style="103" customWidth="1"/>
    <col min="16162" max="16162" width="0.140625" style="103" customWidth="1"/>
    <col min="16163" max="16163" width="1.85546875" style="103" customWidth="1"/>
    <col min="16164" max="16165" width="0.28515625" style="103" customWidth="1"/>
    <col min="16166" max="16166" width="1" style="103" customWidth="1"/>
    <col min="16167" max="16167" width="0.5703125" style="103" customWidth="1"/>
    <col min="16168" max="16168" width="1.5703125" style="103" customWidth="1"/>
    <col min="16169" max="16169" width="0.140625" style="103" customWidth="1"/>
    <col min="16170" max="16170" width="0.28515625" style="103" customWidth="1"/>
    <col min="16171" max="16171" width="1.28515625" style="103" customWidth="1"/>
    <col min="16172" max="16172" width="0.140625" style="103" customWidth="1"/>
    <col min="16173" max="16174" width="0.28515625" style="103" customWidth="1"/>
    <col min="16175" max="16175" width="1.7109375" style="103" customWidth="1"/>
    <col min="16176" max="16176" width="0.140625" style="103" customWidth="1"/>
    <col min="16177" max="16177" width="1.140625" style="103" customWidth="1"/>
    <col min="16178" max="16178" width="0.42578125" style="103" customWidth="1"/>
    <col min="16179" max="16179" width="0.5703125" style="103" customWidth="1"/>
    <col min="16180" max="16180" width="0.42578125" style="103" customWidth="1"/>
    <col min="16181" max="16181" width="2.42578125" style="103" customWidth="1"/>
    <col min="16182" max="16182" width="0.42578125" style="103" customWidth="1"/>
    <col min="16183" max="16183" width="0.140625" style="103" customWidth="1"/>
    <col min="16184" max="16184" width="0.5703125" style="103" customWidth="1"/>
    <col min="16185" max="16185" width="0.28515625" style="103" customWidth="1"/>
    <col min="16186" max="16188" width="0.140625" style="103" customWidth="1"/>
    <col min="16189" max="16189" width="0.28515625" style="103" customWidth="1"/>
    <col min="16190" max="16190" width="0.5703125" style="103" customWidth="1"/>
    <col min="16191" max="16191" width="1.28515625" style="103" customWidth="1"/>
    <col min="16192" max="16192" width="0.42578125" style="103" customWidth="1"/>
    <col min="16193" max="16193" width="0.140625" style="103" customWidth="1"/>
    <col min="16194" max="16194" width="1" style="103" customWidth="1"/>
    <col min="16195" max="16195" width="2" style="103" customWidth="1"/>
    <col min="16196" max="16196" width="0.42578125" style="103" customWidth="1"/>
    <col min="16197" max="16197" width="1.7109375" style="103" customWidth="1"/>
    <col min="16198" max="16198" width="1" style="103" customWidth="1"/>
    <col min="16199" max="16199" width="0.5703125" style="103" customWidth="1"/>
    <col min="16200" max="16200" width="0.85546875" style="103" customWidth="1"/>
    <col min="16201" max="16201" width="0.7109375" style="103" customWidth="1"/>
    <col min="16202" max="16202" width="0.28515625" style="103" customWidth="1"/>
    <col min="16203" max="16203" width="2.7109375" style="103" customWidth="1"/>
    <col min="16204" max="16206" width="0.140625" style="103" customWidth="1"/>
    <col min="16207" max="16207" width="0.42578125" style="103" customWidth="1"/>
    <col min="16208" max="16208" width="0.5703125" style="103" customWidth="1"/>
    <col min="16209" max="16210" width="0.7109375" style="103" customWidth="1"/>
    <col min="16211" max="16211" width="3" style="103" customWidth="1"/>
    <col min="16212" max="16212" width="0.42578125" style="103" customWidth="1"/>
    <col min="16213" max="16213" width="0.140625" style="103" customWidth="1"/>
    <col min="16214" max="16214" width="1" style="103" customWidth="1"/>
    <col min="16215" max="16215" width="0.140625" style="103" customWidth="1"/>
    <col min="16216" max="16216" width="5.28515625" style="103" customWidth="1"/>
    <col min="16217" max="16217" width="1.85546875" style="103" customWidth="1"/>
    <col min="16218" max="16218" width="0.28515625" style="103" customWidth="1"/>
    <col min="16219" max="16219" width="0.42578125" style="103" customWidth="1"/>
    <col min="16220" max="16222" width="0.140625" style="103" customWidth="1"/>
    <col min="16223" max="16223" width="4" style="103" customWidth="1"/>
    <col min="16224" max="16224" width="0.140625" style="103" customWidth="1"/>
    <col min="16225" max="16225" width="0.7109375" style="103" customWidth="1"/>
    <col min="16226" max="16227" width="0.140625" style="103" customWidth="1"/>
    <col min="16228" max="16228" width="2.7109375" style="103" customWidth="1"/>
    <col min="16229" max="16229" width="9.7109375" style="103" customWidth="1"/>
    <col min="16230" max="16230" width="0.28515625" style="103" customWidth="1"/>
    <col min="16231" max="16231" width="10" style="103" customWidth="1"/>
    <col min="16232" max="16232" width="11.140625" style="103" customWidth="1"/>
    <col min="16233" max="16384" width="9.140625" style="103"/>
  </cols>
  <sheetData>
    <row r="2" spans="1:89" ht="24.75" customHeight="1">
      <c r="A2" s="102"/>
      <c r="B2" s="104"/>
    </row>
    <row r="3" spans="1:89" ht="15.75" customHeight="1">
      <c r="A3" s="105" t="s">
        <v>1239</v>
      </c>
    </row>
    <row r="4" spans="1:89" ht="15.75" customHeight="1">
      <c r="A4" s="105"/>
    </row>
    <row r="5" spans="1:89" ht="19.5" customHeight="1">
      <c r="A5" s="106"/>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row>
    <row r="6" spans="1:89" ht="15.75" customHeight="1">
      <c r="A6" s="107"/>
    </row>
    <row r="7" spans="1:89" ht="3.75" customHeight="1">
      <c r="A7" s="184"/>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row>
    <row r="8" spans="1:89" ht="15.75" customHeight="1">
      <c r="A8" s="183" t="s">
        <v>715</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row>
    <row r="9" spans="1:89" ht="15.75" customHeight="1">
      <c r="A9" s="182" t="s">
        <v>1241</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row>
    <row r="10" spans="1:89" ht="15.75" customHeight="1">
      <c r="A10" s="182" t="s">
        <v>1240</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row>
    <row r="11" spans="1:89" ht="15.75" customHeight="1">
      <c r="A11" s="182" t="s">
        <v>716</v>
      </c>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row>
    <row r="12" spans="1:89" ht="15.75" customHeight="1">
      <c r="A12" s="182" t="s">
        <v>717</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row>
    <row r="13" spans="1:89" ht="15.75" customHeight="1">
      <c r="A13" s="264" t="s">
        <v>1242</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row>
    <row r="14" spans="1:89" ht="15.75" customHeight="1">
      <c r="A14" s="264" t="s">
        <v>1243</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row>
    <row r="15" spans="1:89" ht="15.75" customHeight="1">
      <c r="A15" s="182" t="s">
        <v>718</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row>
    <row r="16" spans="1:89" ht="15.75" customHeight="1">
      <c r="A16" s="182" t="s">
        <v>719</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row>
    <row r="17" spans="1:94" ht="15.75" customHeight="1">
      <c r="A17" s="182" t="s">
        <v>720</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row>
    <row r="18" spans="1:94" ht="15.75" customHeight="1">
      <c r="A18" s="182" t="s">
        <v>721</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row>
    <row r="19" spans="1:94" ht="15.75" customHeight="1">
      <c r="A19" s="182" t="s">
        <v>722</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row>
    <row r="20" spans="1:94" ht="15.75" customHeight="1">
      <c r="A20" s="182" t="s">
        <v>723</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row>
    <row r="21" spans="1:94" ht="15.75" customHeight="1">
      <c r="A21" s="183" t="s">
        <v>724</v>
      </c>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row>
    <row r="22" spans="1:94" ht="15.75" customHeight="1">
      <c r="A22" s="182" t="s">
        <v>725</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row>
    <row r="23" spans="1:94" ht="15.75" customHeight="1">
      <c r="A23" s="182" t="s">
        <v>1244</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row>
    <row r="24" spans="1:94" ht="23.25" customHeight="1">
      <c r="A24" s="182" t="s">
        <v>1245</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row>
    <row r="25" spans="1:94" ht="15.75" customHeight="1">
      <c r="A25" s="182" t="s">
        <v>726</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row>
    <row r="26" spans="1:94" ht="15.75" customHeight="1">
      <c r="A26" s="182" t="s">
        <v>727</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row>
    <row r="27" spans="1:94" ht="15.75" customHeight="1">
      <c r="A27" s="182" t="s">
        <v>728</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row>
    <row r="28" spans="1:94" ht="15.75" customHeight="1">
      <c r="A28" s="182" t="s">
        <v>729</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row>
    <row r="29" spans="1:94" ht="15.75" customHeight="1">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row>
    <row r="30" spans="1:94" ht="15.75" customHeight="1">
      <c r="A30" s="183" t="s">
        <v>730</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row>
    <row r="31" spans="1:94" ht="15.75" customHeight="1">
      <c r="A31" s="182" t="s">
        <v>1373</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row>
    <row r="32" spans="1:94" ht="36" customHeight="1">
      <c r="A32" s="182" t="s">
        <v>731</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row>
    <row r="33" spans="1:94" ht="15.75" customHeight="1">
      <c r="A33" s="182" t="s">
        <v>732</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row>
    <row r="34" spans="1:94" ht="15.75" customHeight="1">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row>
    <row r="35" spans="1:94" ht="15.75" customHeight="1">
      <c r="A35" s="183" t="s">
        <v>733</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row>
    <row r="36" spans="1:94" ht="15.75" customHeight="1">
      <c r="A36" s="185" t="s">
        <v>734</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row>
    <row r="37" spans="1:94" ht="15.75" customHeight="1">
      <c r="A37" s="186" t="s">
        <v>735</v>
      </c>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86"/>
      <c r="CK37" s="186"/>
      <c r="CL37" s="186"/>
      <c r="CM37" s="186"/>
      <c r="CN37" s="186"/>
      <c r="CO37" s="186"/>
      <c r="CP37" s="186"/>
    </row>
    <row r="38" spans="1:94" ht="15.75" customHeight="1">
      <c r="A38" s="182" t="s">
        <v>736</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row>
    <row r="39" spans="1:94" ht="15.75" customHeight="1">
      <c r="A39" s="182" t="s">
        <v>737</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row>
    <row r="40" spans="1:94" ht="15.75" customHeight="1">
      <c r="A40" s="182" t="s">
        <v>738</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row>
    <row r="41" spans="1:94" ht="15.75" customHeight="1">
      <c r="A41" s="186" t="s">
        <v>739</v>
      </c>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row>
    <row r="42" spans="1:94" ht="24.75" customHeight="1">
      <c r="A42" s="185" t="s">
        <v>740</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row>
    <row r="43" spans="1:94" ht="24.75" customHeight="1">
      <c r="A43" s="186" t="s">
        <v>741</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row>
    <row r="44" spans="1:94" ht="15.75" customHeight="1">
      <c r="A44" s="186" t="s">
        <v>742</v>
      </c>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row>
    <row r="45" spans="1:94" ht="24.75" customHeight="1">
      <c r="A45" s="186" t="s">
        <v>743</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row>
    <row r="46" spans="1:94" ht="36" customHeight="1">
      <c r="A46" s="186" t="s">
        <v>1353</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row>
    <row r="47" spans="1:94" ht="15.75" customHeight="1">
      <c r="A47" s="182" t="s">
        <v>744</v>
      </c>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row>
    <row r="48" spans="1:94" ht="21" customHeight="1">
      <c r="A48" s="182" t="s">
        <v>745</v>
      </c>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row>
    <row r="49" spans="1:94" ht="21" customHeight="1">
      <c r="A49" s="182" t="s">
        <v>746</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182"/>
      <c r="CK49" s="182"/>
      <c r="CL49" s="182"/>
      <c r="CM49" s="182"/>
      <c r="CN49" s="182"/>
      <c r="CO49" s="182"/>
      <c r="CP49" s="182"/>
    </row>
    <row r="50" spans="1:94" ht="21" customHeight="1">
      <c r="A50" s="182" t="s">
        <v>747</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2"/>
      <c r="CC50" s="182"/>
      <c r="CD50" s="182"/>
      <c r="CE50" s="182"/>
      <c r="CF50" s="182"/>
      <c r="CG50" s="182"/>
      <c r="CH50" s="182"/>
      <c r="CI50" s="182"/>
      <c r="CJ50" s="182"/>
      <c r="CK50" s="182"/>
      <c r="CL50" s="182"/>
      <c r="CM50" s="182"/>
      <c r="CN50" s="182"/>
      <c r="CO50" s="182"/>
      <c r="CP50" s="182"/>
    </row>
    <row r="51" spans="1:94" ht="21" customHeight="1">
      <c r="A51" s="182" t="s">
        <v>748</v>
      </c>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row>
    <row r="52" spans="1:94" ht="21" customHeight="1">
      <c r="A52" s="182" t="s">
        <v>749</v>
      </c>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row>
    <row r="53" spans="1:94" ht="21" customHeight="1">
      <c r="A53" s="182" t="s">
        <v>750</v>
      </c>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row>
    <row r="54" spans="1:94" ht="21" customHeight="1">
      <c r="A54" s="182" t="s">
        <v>751</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row>
    <row r="55" spans="1:94" ht="21" customHeight="1">
      <c r="A55" s="182" t="s">
        <v>752</v>
      </c>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row>
    <row r="56" spans="1:94" ht="21" customHeight="1">
      <c r="A56" s="182" t="s">
        <v>753</v>
      </c>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row>
    <row r="57" spans="1:94" ht="21" customHeight="1">
      <c r="A57" s="182" t="s">
        <v>754</v>
      </c>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row>
    <row r="58" spans="1:94" ht="21" customHeight="1">
      <c r="A58" s="182" t="s">
        <v>755</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row>
    <row r="59" spans="1:94" ht="21" customHeight="1">
      <c r="A59" s="182" t="s">
        <v>756</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row>
    <row r="60" spans="1:94" ht="21" customHeight="1">
      <c r="A60" s="182" t="s">
        <v>757</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row>
    <row r="61" spans="1:94" ht="21" customHeight="1">
      <c r="A61" s="182" t="s">
        <v>758</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row>
    <row r="62" spans="1:94" ht="21" customHeight="1">
      <c r="A62" s="182" t="s">
        <v>922</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row>
    <row r="63" spans="1:94" ht="21" customHeight="1">
      <c r="A63" s="182" t="s">
        <v>759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row>
    <row r="64" spans="1:94" ht="21" customHeight="1">
      <c r="A64" s="182" t="s">
        <v>760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row>
    <row r="65" spans="1:94" ht="21" customHeight="1">
      <c r="A65" s="182" t="s">
        <v>761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row>
    <row r="66" spans="1:94" ht="21" customHeight="1">
      <c r="A66" s="182" t="s">
        <v>762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row>
    <row r="67" spans="1:94" ht="21" customHeight="1">
      <c r="A67" s="182" t="s">
        <v>763</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row>
    <row r="68" spans="1:94" ht="21" customHeight="1">
      <c r="A68" s="186" t="s">
        <v>764</v>
      </c>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c r="CK68" s="186"/>
      <c r="CL68" s="186"/>
      <c r="CM68" s="186"/>
      <c r="CN68" s="186"/>
      <c r="CO68" s="186"/>
      <c r="CP68" s="186"/>
    </row>
    <row r="69" spans="1:94" ht="21" customHeight="1">
      <c r="A69" s="186" t="s">
        <v>765</v>
      </c>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6"/>
      <c r="CE69" s="186"/>
      <c r="CF69" s="186"/>
      <c r="CG69" s="186"/>
      <c r="CH69" s="186"/>
      <c r="CI69" s="186"/>
      <c r="CJ69" s="186"/>
      <c r="CK69" s="186"/>
      <c r="CL69" s="186"/>
      <c r="CM69" s="186"/>
      <c r="CN69" s="186"/>
      <c r="CO69" s="186"/>
      <c r="CP69" s="186"/>
    </row>
    <row r="70" spans="1:94" ht="21" customHeight="1">
      <c r="A70" s="186" t="s">
        <v>766</v>
      </c>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c r="BS70" s="186"/>
      <c r="BT70" s="186"/>
      <c r="BU70" s="186"/>
      <c r="BV70" s="186"/>
      <c r="BW70" s="186"/>
      <c r="BX70" s="186"/>
      <c r="BY70" s="186"/>
      <c r="BZ70" s="186"/>
      <c r="CA70" s="186"/>
      <c r="CB70" s="186"/>
      <c r="CC70" s="186"/>
      <c r="CD70" s="186"/>
      <c r="CE70" s="186"/>
      <c r="CF70" s="186"/>
      <c r="CG70" s="186"/>
      <c r="CH70" s="186"/>
      <c r="CI70" s="186"/>
      <c r="CJ70" s="186"/>
      <c r="CK70" s="186"/>
      <c r="CL70" s="186"/>
      <c r="CM70" s="186"/>
      <c r="CN70" s="186"/>
      <c r="CO70" s="186"/>
      <c r="CP70" s="186"/>
    </row>
    <row r="71" spans="1:94" ht="21" customHeight="1">
      <c r="A71" s="186" t="s">
        <v>767</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86"/>
      <c r="BX71" s="186"/>
      <c r="BY71" s="186"/>
      <c r="BZ71" s="186"/>
      <c r="CA71" s="186"/>
      <c r="CB71" s="186"/>
      <c r="CC71" s="186"/>
      <c r="CD71" s="186"/>
      <c r="CE71" s="186"/>
      <c r="CF71" s="186"/>
      <c r="CG71" s="186"/>
      <c r="CH71" s="186"/>
      <c r="CI71" s="186"/>
      <c r="CJ71" s="186"/>
      <c r="CK71" s="186"/>
      <c r="CL71" s="186"/>
      <c r="CM71" s="186"/>
      <c r="CN71" s="186"/>
      <c r="CO71" s="186"/>
      <c r="CP71" s="186"/>
    </row>
    <row r="72" spans="1:94" ht="21" customHeight="1">
      <c r="A72" s="186" t="s">
        <v>768</v>
      </c>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6"/>
      <c r="BR72" s="186"/>
      <c r="BS72" s="186"/>
      <c r="BT72" s="186"/>
      <c r="BU72" s="186"/>
      <c r="BV72" s="186"/>
      <c r="BW72" s="186"/>
      <c r="BX72" s="186"/>
      <c r="BY72" s="186"/>
      <c r="BZ72" s="186"/>
      <c r="CA72" s="186"/>
      <c r="CB72" s="186"/>
      <c r="CC72" s="186"/>
      <c r="CD72" s="186"/>
      <c r="CE72" s="186"/>
      <c r="CF72" s="186"/>
      <c r="CG72" s="186"/>
      <c r="CH72" s="186"/>
      <c r="CI72" s="186"/>
      <c r="CJ72" s="186"/>
      <c r="CK72" s="186"/>
      <c r="CL72" s="186"/>
      <c r="CM72" s="186"/>
      <c r="CN72" s="186"/>
      <c r="CO72" s="186"/>
      <c r="CP72" s="186"/>
    </row>
    <row r="73" spans="1:94" ht="21" customHeight="1">
      <c r="A73" s="182" t="s">
        <v>769</v>
      </c>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row>
    <row r="74" spans="1:94" ht="21" customHeight="1">
      <c r="A74" s="182" t="s">
        <v>770</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2"/>
      <c r="BW74" s="182"/>
      <c r="BX74" s="182"/>
      <c r="BY74" s="182"/>
      <c r="BZ74" s="182"/>
      <c r="CA74" s="182"/>
      <c r="CB74" s="182"/>
      <c r="CC74" s="182"/>
      <c r="CD74" s="182"/>
      <c r="CE74" s="182"/>
      <c r="CF74" s="182"/>
      <c r="CG74" s="182"/>
      <c r="CH74" s="182"/>
      <c r="CI74" s="182"/>
      <c r="CJ74" s="182"/>
      <c r="CK74" s="182"/>
      <c r="CL74" s="182"/>
      <c r="CM74" s="182"/>
      <c r="CN74" s="182"/>
      <c r="CO74" s="182"/>
      <c r="CP74" s="182"/>
    </row>
    <row r="75" spans="1:94" ht="21" customHeight="1">
      <c r="A75" s="186" t="s">
        <v>1354</v>
      </c>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6"/>
      <c r="BQ75" s="186"/>
      <c r="BR75" s="186"/>
      <c r="BS75" s="186"/>
      <c r="BT75" s="186"/>
      <c r="BU75" s="186"/>
      <c r="BV75" s="186"/>
      <c r="BW75" s="186"/>
      <c r="BX75" s="186"/>
      <c r="BY75" s="186"/>
      <c r="BZ75" s="186"/>
      <c r="CA75" s="186"/>
      <c r="CB75" s="186"/>
      <c r="CC75" s="186"/>
      <c r="CD75" s="186"/>
      <c r="CE75" s="186"/>
      <c r="CF75" s="186"/>
      <c r="CG75" s="186"/>
      <c r="CH75" s="186"/>
      <c r="CI75" s="186"/>
      <c r="CJ75" s="186"/>
      <c r="CK75" s="186"/>
      <c r="CL75" s="186"/>
      <c r="CM75" s="186"/>
      <c r="CN75" s="186"/>
      <c r="CO75" s="186"/>
      <c r="CP75" s="186"/>
    </row>
    <row r="76" spans="1:94" ht="21" customHeight="1">
      <c r="A76" s="182" t="s">
        <v>771</v>
      </c>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2"/>
      <c r="BW76" s="182"/>
      <c r="BX76" s="182"/>
      <c r="BY76" s="182"/>
      <c r="BZ76" s="182"/>
      <c r="CA76" s="182"/>
      <c r="CB76" s="182"/>
      <c r="CC76" s="182"/>
      <c r="CD76" s="182"/>
      <c r="CE76" s="182"/>
      <c r="CF76" s="182"/>
      <c r="CG76" s="182"/>
      <c r="CH76" s="182"/>
      <c r="CI76" s="182"/>
      <c r="CJ76" s="182"/>
      <c r="CK76" s="182"/>
      <c r="CL76" s="182"/>
      <c r="CM76" s="182"/>
      <c r="CN76" s="182"/>
      <c r="CO76" s="182"/>
      <c r="CP76" s="182"/>
    </row>
    <row r="77" spans="1:94" ht="21" customHeight="1">
      <c r="A77" s="182" t="s">
        <v>772</v>
      </c>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182"/>
      <c r="BY77" s="182"/>
      <c r="BZ77" s="182"/>
      <c r="CA77" s="182"/>
      <c r="CB77" s="182"/>
      <c r="CC77" s="182"/>
      <c r="CD77" s="182"/>
      <c r="CE77" s="182"/>
      <c r="CF77" s="182"/>
      <c r="CG77" s="182"/>
      <c r="CH77" s="182"/>
      <c r="CI77" s="182"/>
      <c r="CJ77" s="182"/>
      <c r="CK77" s="182"/>
      <c r="CL77" s="182"/>
      <c r="CM77" s="182"/>
      <c r="CN77" s="182"/>
      <c r="CO77" s="182"/>
      <c r="CP77" s="182"/>
    </row>
    <row r="78" spans="1:94" ht="21" customHeight="1">
      <c r="A78" s="182" t="s">
        <v>773</v>
      </c>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182"/>
      <c r="BT78" s="182"/>
      <c r="BU78" s="182"/>
      <c r="BV78" s="182"/>
      <c r="BW78" s="182"/>
      <c r="BX78" s="182"/>
      <c r="BY78" s="182"/>
      <c r="BZ78" s="182"/>
      <c r="CA78" s="182"/>
      <c r="CB78" s="182"/>
      <c r="CC78" s="182"/>
      <c r="CD78" s="182"/>
      <c r="CE78" s="182"/>
      <c r="CF78" s="182"/>
      <c r="CG78" s="182"/>
      <c r="CH78" s="182"/>
      <c r="CI78" s="182"/>
      <c r="CJ78" s="182"/>
      <c r="CK78" s="182"/>
      <c r="CL78" s="182"/>
      <c r="CM78" s="182"/>
      <c r="CN78" s="182"/>
      <c r="CO78" s="182"/>
      <c r="CP78" s="182"/>
    </row>
    <row r="79" spans="1:94" ht="21" customHeight="1">
      <c r="A79" s="186" t="s">
        <v>774</v>
      </c>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6"/>
      <c r="BQ79" s="186"/>
      <c r="BR79" s="186"/>
      <c r="BS79" s="186"/>
      <c r="BT79" s="186"/>
      <c r="BU79" s="186"/>
      <c r="BV79" s="186"/>
      <c r="BW79" s="186"/>
      <c r="BX79" s="186"/>
      <c r="BY79" s="186"/>
      <c r="BZ79" s="186"/>
      <c r="CA79" s="186"/>
      <c r="CB79" s="186"/>
      <c r="CC79" s="186"/>
      <c r="CD79" s="186"/>
      <c r="CE79" s="186"/>
      <c r="CF79" s="186"/>
      <c r="CG79" s="186"/>
      <c r="CH79" s="186"/>
      <c r="CI79" s="186"/>
      <c r="CJ79" s="186"/>
      <c r="CK79" s="186"/>
      <c r="CL79" s="186"/>
      <c r="CM79" s="186"/>
      <c r="CN79" s="186"/>
      <c r="CO79" s="186"/>
      <c r="CP79" s="186"/>
    </row>
    <row r="80" spans="1:94" ht="21" customHeight="1">
      <c r="A80" s="182" t="s">
        <v>769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2"/>
      <c r="BQ80" s="182"/>
      <c r="BR80" s="182"/>
      <c r="BS80" s="182"/>
      <c r="BT80" s="182"/>
      <c r="BU80" s="182"/>
      <c r="BV80" s="182"/>
      <c r="BW80" s="182"/>
      <c r="BX80" s="182"/>
      <c r="BY80" s="182"/>
      <c r="BZ80" s="182"/>
      <c r="CA80" s="182"/>
      <c r="CB80" s="182"/>
      <c r="CC80" s="182"/>
      <c r="CD80" s="182"/>
      <c r="CE80" s="182"/>
      <c r="CF80" s="182"/>
      <c r="CG80" s="182"/>
      <c r="CH80" s="182"/>
      <c r="CI80" s="182"/>
      <c r="CJ80" s="182"/>
      <c r="CK80" s="182"/>
      <c r="CL80" s="182"/>
      <c r="CM80" s="182"/>
      <c r="CN80" s="182"/>
      <c r="CO80" s="182"/>
      <c r="CP80" s="182"/>
    </row>
    <row r="81" spans="1:94" ht="21" customHeight="1">
      <c r="A81" s="182" t="s">
        <v>770</v>
      </c>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row>
    <row r="82" spans="1:94" ht="21" customHeight="1">
      <c r="A82" s="185" t="s">
        <v>775</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row>
    <row r="83" spans="1:94" ht="21" customHeight="1">
      <c r="A83" s="185" t="s">
        <v>776</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row>
    <row r="84" spans="1:94" ht="21" customHeight="1">
      <c r="A84" s="185" t="s">
        <v>777</v>
      </c>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185"/>
      <c r="BY84" s="185"/>
      <c r="BZ84" s="185"/>
      <c r="CA84" s="185"/>
      <c r="CB84" s="185"/>
      <c r="CC84" s="185"/>
      <c r="CD84" s="185"/>
      <c r="CE84" s="185"/>
      <c r="CF84" s="185"/>
      <c r="CG84" s="185"/>
      <c r="CH84" s="185"/>
      <c r="CI84" s="185"/>
      <c r="CJ84" s="185"/>
      <c r="CK84" s="185"/>
      <c r="CL84" s="185"/>
      <c r="CM84" s="185"/>
      <c r="CN84" s="185"/>
      <c r="CO84" s="185"/>
      <c r="CP84" s="185"/>
    </row>
    <row r="85" spans="1:94" ht="21" customHeight="1">
      <c r="A85" s="185" t="s">
        <v>778</v>
      </c>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c r="CF85" s="185"/>
      <c r="CG85" s="185"/>
      <c r="CH85" s="185"/>
      <c r="CI85" s="185"/>
      <c r="CJ85" s="185"/>
      <c r="CK85" s="185"/>
      <c r="CL85" s="185"/>
      <c r="CM85" s="185"/>
      <c r="CN85" s="185"/>
      <c r="CO85" s="185"/>
      <c r="CP85" s="185"/>
    </row>
    <row r="86" spans="1:94" ht="21" customHeight="1">
      <c r="A86" s="185" t="s">
        <v>779</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c r="CF86" s="185"/>
      <c r="CG86" s="185"/>
      <c r="CH86" s="185"/>
      <c r="CI86" s="185"/>
      <c r="CJ86" s="185"/>
      <c r="CK86" s="185"/>
      <c r="CL86" s="185"/>
      <c r="CM86" s="185"/>
      <c r="CN86" s="185"/>
      <c r="CO86" s="185"/>
      <c r="CP86" s="185"/>
    </row>
    <row r="87" spans="1:94" ht="21" customHeight="1">
      <c r="A87" s="185" t="s">
        <v>780</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c r="CF87" s="185"/>
      <c r="CG87" s="185"/>
      <c r="CH87" s="185"/>
      <c r="CI87" s="185"/>
      <c r="CJ87" s="185"/>
      <c r="CK87" s="185"/>
      <c r="CL87" s="185"/>
      <c r="CM87" s="185"/>
      <c r="CN87" s="185"/>
      <c r="CO87" s="185"/>
      <c r="CP87" s="185"/>
    </row>
    <row r="88" spans="1:94" ht="21" customHeight="1">
      <c r="A88" s="185" t="s">
        <v>1355</v>
      </c>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c r="CF88" s="185"/>
      <c r="CG88" s="185"/>
      <c r="CH88" s="185"/>
      <c r="CI88" s="185"/>
      <c r="CJ88" s="185"/>
      <c r="CK88" s="185"/>
      <c r="CL88" s="185"/>
      <c r="CM88" s="185"/>
      <c r="CN88" s="185"/>
      <c r="CO88" s="185"/>
      <c r="CP88" s="185"/>
    </row>
    <row r="89" spans="1:94" ht="21" customHeight="1">
      <c r="A89" s="185" t="s">
        <v>781</v>
      </c>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185"/>
      <c r="BY89" s="185"/>
      <c r="BZ89" s="185"/>
      <c r="CA89" s="185"/>
      <c r="CB89" s="185"/>
      <c r="CC89" s="185"/>
      <c r="CD89" s="185"/>
      <c r="CE89" s="185"/>
      <c r="CF89" s="185"/>
      <c r="CG89" s="185"/>
      <c r="CH89" s="185"/>
      <c r="CI89" s="185"/>
      <c r="CJ89" s="185"/>
      <c r="CK89" s="185"/>
      <c r="CL89" s="185"/>
      <c r="CM89" s="185"/>
      <c r="CN89" s="185"/>
      <c r="CO89" s="185"/>
      <c r="CP89" s="185"/>
    </row>
    <row r="90" spans="1:94" ht="21" customHeight="1">
      <c r="A90" s="186" t="s">
        <v>782</v>
      </c>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6"/>
      <c r="BR90" s="186"/>
      <c r="BS90" s="186"/>
      <c r="BT90" s="186"/>
      <c r="BU90" s="186"/>
      <c r="BV90" s="186"/>
      <c r="BW90" s="186"/>
      <c r="BX90" s="186"/>
      <c r="BY90" s="186"/>
      <c r="BZ90" s="186"/>
      <c r="CA90" s="186"/>
      <c r="CB90" s="186"/>
      <c r="CC90" s="186"/>
      <c r="CD90" s="186"/>
      <c r="CE90" s="186"/>
      <c r="CF90" s="186"/>
      <c r="CG90" s="186"/>
      <c r="CH90" s="186"/>
      <c r="CI90" s="186"/>
      <c r="CJ90" s="186"/>
      <c r="CK90" s="186"/>
      <c r="CL90" s="186"/>
      <c r="CM90" s="186"/>
      <c r="CN90" s="186"/>
      <c r="CO90" s="186"/>
      <c r="CP90" s="186"/>
    </row>
    <row r="91" spans="1:94" ht="21" customHeight="1">
      <c r="A91" s="182" t="s">
        <v>783</v>
      </c>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2"/>
      <c r="BM91" s="182"/>
      <c r="BN91" s="182"/>
      <c r="BO91" s="182"/>
      <c r="BP91" s="182"/>
      <c r="BQ91" s="182"/>
      <c r="BR91" s="182"/>
      <c r="BS91" s="182"/>
      <c r="BT91" s="182"/>
      <c r="BU91" s="182"/>
      <c r="BV91" s="182"/>
      <c r="BW91" s="182"/>
      <c r="BX91" s="182"/>
      <c r="BY91" s="182"/>
      <c r="BZ91" s="182"/>
      <c r="CA91" s="182"/>
      <c r="CB91" s="182"/>
      <c r="CC91" s="182"/>
      <c r="CD91" s="182"/>
      <c r="CE91" s="182"/>
      <c r="CF91" s="182"/>
      <c r="CG91" s="182"/>
      <c r="CH91" s="182"/>
      <c r="CI91" s="182"/>
      <c r="CJ91" s="182"/>
      <c r="CK91" s="182"/>
      <c r="CL91" s="182"/>
      <c r="CM91" s="182"/>
      <c r="CN91" s="182"/>
      <c r="CO91" s="182"/>
      <c r="CP91" s="182"/>
    </row>
    <row r="92" spans="1:94" ht="21" customHeight="1">
      <c r="A92" s="182" t="s">
        <v>784</v>
      </c>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row>
    <row r="93" spans="1:94" ht="21" customHeight="1">
      <c r="A93" s="182" t="s">
        <v>785</v>
      </c>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2"/>
      <c r="BM93" s="182"/>
      <c r="BN93" s="182"/>
      <c r="BO93" s="182"/>
      <c r="BP93" s="182"/>
      <c r="BQ93" s="182"/>
      <c r="BR93" s="182"/>
      <c r="BS93" s="182"/>
      <c r="BT93" s="182"/>
      <c r="BU93" s="182"/>
      <c r="BV93" s="182"/>
      <c r="BW93" s="182"/>
      <c r="BX93" s="182"/>
      <c r="BY93" s="182"/>
      <c r="BZ93" s="182"/>
      <c r="CA93" s="182"/>
      <c r="CB93" s="182"/>
      <c r="CC93" s="182"/>
      <c r="CD93" s="182"/>
      <c r="CE93" s="182"/>
      <c r="CF93" s="182"/>
      <c r="CG93" s="182"/>
      <c r="CH93" s="182"/>
      <c r="CI93" s="182"/>
      <c r="CJ93" s="182"/>
      <c r="CK93" s="182"/>
      <c r="CL93" s="182"/>
      <c r="CM93" s="182"/>
      <c r="CN93" s="182"/>
      <c r="CO93" s="182"/>
      <c r="CP93" s="182"/>
    </row>
    <row r="94" spans="1:94" ht="21" customHeight="1">
      <c r="A94" s="182" t="s">
        <v>786</v>
      </c>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c r="BR94" s="182"/>
      <c r="BS94" s="182"/>
      <c r="BT94" s="182"/>
      <c r="BU94" s="182"/>
      <c r="BV94" s="182"/>
      <c r="BW94" s="182"/>
      <c r="BX94" s="182"/>
      <c r="BY94" s="182"/>
      <c r="BZ94" s="182"/>
      <c r="CA94" s="182"/>
      <c r="CB94" s="182"/>
      <c r="CC94" s="182"/>
      <c r="CD94" s="182"/>
      <c r="CE94" s="182"/>
      <c r="CF94" s="182"/>
      <c r="CG94" s="182"/>
      <c r="CH94" s="182"/>
      <c r="CI94" s="182"/>
      <c r="CJ94" s="182"/>
      <c r="CK94" s="182"/>
      <c r="CL94" s="182"/>
      <c r="CM94" s="182"/>
      <c r="CN94" s="182"/>
      <c r="CO94" s="182"/>
      <c r="CP94" s="182"/>
    </row>
    <row r="95" spans="1:94" ht="21" customHeight="1">
      <c r="A95" s="182" t="s">
        <v>787</v>
      </c>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row>
    <row r="96" spans="1:94" ht="21" customHeight="1">
      <c r="A96" s="182" t="s">
        <v>788</v>
      </c>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182"/>
      <c r="BY96" s="182"/>
      <c r="BZ96" s="182"/>
      <c r="CA96" s="182"/>
      <c r="CB96" s="182"/>
      <c r="CC96" s="182"/>
      <c r="CD96" s="182"/>
      <c r="CE96" s="182"/>
      <c r="CF96" s="182"/>
      <c r="CG96" s="182"/>
      <c r="CH96" s="182"/>
      <c r="CI96" s="182"/>
      <c r="CJ96" s="182"/>
      <c r="CK96" s="182"/>
      <c r="CL96" s="182"/>
      <c r="CM96" s="182"/>
      <c r="CN96" s="182"/>
      <c r="CO96" s="182"/>
      <c r="CP96" s="182"/>
    </row>
    <row r="97" spans="1:94" ht="21" customHeight="1">
      <c r="A97" s="186" t="s">
        <v>789</v>
      </c>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6"/>
      <c r="BR97" s="186"/>
      <c r="BS97" s="186"/>
      <c r="BT97" s="186"/>
      <c r="BU97" s="186"/>
      <c r="BV97" s="186"/>
      <c r="BW97" s="186"/>
      <c r="BX97" s="186"/>
      <c r="BY97" s="186"/>
      <c r="BZ97" s="186"/>
      <c r="CA97" s="186"/>
      <c r="CB97" s="186"/>
      <c r="CC97" s="186"/>
      <c r="CD97" s="186"/>
      <c r="CE97" s="186"/>
      <c r="CF97" s="186"/>
      <c r="CG97" s="186"/>
      <c r="CH97" s="186"/>
      <c r="CI97" s="186"/>
      <c r="CJ97" s="186"/>
      <c r="CK97" s="186"/>
      <c r="CL97" s="186"/>
      <c r="CM97" s="186"/>
      <c r="CN97" s="186"/>
      <c r="CO97" s="186"/>
      <c r="CP97" s="186"/>
    </row>
    <row r="98" spans="1:94" ht="21" customHeight="1">
      <c r="A98" s="186" t="s">
        <v>790</v>
      </c>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6"/>
      <c r="BQ98" s="186"/>
      <c r="BR98" s="186"/>
      <c r="BS98" s="186"/>
      <c r="BT98" s="186"/>
      <c r="BU98" s="186"/>
      <c r="BV98" s="186"/>
      <c r="BW98" s="186"/>
      <c r="BX98" s="186"/>
      <c r="BY98" s="186"/>
      <c r="BZ98" s="186"/>
      <c r="CA98" s="186"/>
      <c r="CB98" s="186"/>
      <c r="CC98" s="186"/>
      <c r="CD98" s="186"/>
      <c r="CE98" s="186"/>
      <c r="CF98" s="186"/>
      <c r="CG98" s="186"/>
      <c r="CH98" s="186"/>
      <c r="CI98" s="186"/>
      <c r="CJ98" s="186"/>
      <c r="CK98" s="186"/>
      <c r="CL98" s="186"/>
      <c r="CM98" s="186"/>
      <c r="CN98" s="186"/>
      <c r="CO98" s="186"/>
      <c r="CP98" s="186"/>
    </row>
    <row r="99" spans="1:94" ht="21" customHeight="1">
      <c r="A99" s="182" t="s">
        <v>1356</v>
      </c>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row>
    <row r="100" spans="1:94" ht="21" customHeight="1">
      <c r="A100" s="182" t="s">
        <v>791</v>
      </c>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c r="BJ100" s="182"/>
      <c r="BK100" s="182"/>
      <c r="BL100" s="182"/>
      <c r="BM100" s="182"/>
      <c r="BN100" s="182"/>
      <c r="BO100" s="182"/>
      <c r="BP100" s="182"/>
      <c r="BQ100" s="182"/>
      <c r="BR100" s="182"/>
      <c r="BS100" s="182"/>
      <c r="BT100" s="182"/>
      <c r="BU100" s="182"/>
      <c r="BV100" s="182"/>
      <c r="BW100" s="182"/>
      <c r="BX100" s="182"/>
      <c r="BY100" s="182"/>
      <c r="BZ100" s="182"/>
      <c r="CA100" s="182"/>
      <c r="CB100" s="182"/>
      <c r="CC100" s="182"/>
      <c r="CD100" s="182"/>
      <c r="CE100" s="182"/>
      <c r="CF100" s="182"/>
      <c r="CG100" s="182"/>
      <c r="CH100" s="182"/>
      <c r="CI100" s="182"/>
      <c r="CJ100" s="182"/>
      <c r="CK100" s="182"/>
      <c r="CL100" s="182"/>
      <c r="CM100" s="182"/>
      <c r="CN100" s="182"/>
      <c r="CO100" s="182"/>
      <c r="CP100" s="182"/>
    </row>
    <row r="101" spans="1:94" ht="21" customHeight="1">
      <c r="A101" s="182" t="s">
        <v>792</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2"/>
      <c r="BR101" s="182"/>
      <c r="BS101" s="182"/>
      <c r="BT101" s="182"/>
      <c r="BU101" s="182"/>
      <c r="BV101" s="182"/>
      <c r="BW101" s="182"/>
      <c r="BX101" s="182"/>
      <c r="BY101" s="182"/>
      <c r="BZ101" s="182"/>
      <c r="CA101" s="182"/>
      <c r="CB101" s="182"/>
      <c r="CC101" s="182"/>
      <c r="CD101" s="182"/>
      <c r="CE101" s="182"/>
      <c r="CF101" s="182"/>
      <c r="CG101" s="182"/>
      <c r="CH101" s="182"/>
      <c r="CI101" s="182"/>
      <c r="CJ101" s="182"/>
      <c r="CK101" s="182"/>
      <c r="CL101" s="182"/>
      <c r="CM101" s="182"/>
      <c r="CN101" s="182"/>
      <c r="CO101" s="182"/>
      <c r="CP101" s="182"/>
    </row>
    <row r="102" spans="1:94" ht="21" customHeight="1">
      <c r="A102" s="182" t="s">
        <v>793</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BU102" s="182"/>
      <c r="BV102" s="182"/>
      <c r="BW102" s="182"/>
      <c r="BX102" s="182"/>
      <c r="BY102" s="182"/>
      <c r="BZ102" s="182"/>
      <c r="CA102" s="182"/>
      <c r="CB102" s="182"/>
      <c r="CC102" s="182"/>
      <c r="CD102" s="182"/>
      <c r="CE102" s="182"/>
      <c r="CF102" s="182"/>
      <c r="CG102" s="182"/>
      <c r="CH102" s="182"/>
      <c r="CI102" s="182"/>
      <c r="CJ102" s="182"/>
      <c r="CK102" s="182"/>
      <c r="CL102" s="182"/>
      <c r="CM102" s="182"/>
      <c r="CN102" s="182"/>
      <c r="CO102" s="182"/>
      <c r="CP102" s="182"/>
    </row>
    <row r="103" spans="1:94" ht="21" customHeight="1">
      <c r="A103" s="185" t="s">
        <v>794</v>
      </c>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5"/>
      <c r="BX103" s="185"/>
      <c r="BY103" s="185"/>
      <c r="BZ103" s="185"/>
      <c r="CA103" s="185"/>
      <c r="CB103" s="185"/>
      <c r="CC103" s="185"/>
      <c r="CD103" s="185"/>
      <c r="CE103" s="185"/>
      <c r="CF103" s="185"/>
      <c r="CG103" s="185"/>
      <c r="CH103" s="185"/>
      <c r="CI103" s="185"/>
      <c r="CJ103" s="185"/>
      <c r="CK103" s="185"/>
      <c r="CL103" s="185"/>
      <c r="CM103" s="185"/>
      <c r="CN103" s="185"/>
      <c r="CO103" s="185"/>
      <c r="CP103" s="185"/>
    </row>
    <row r="104" spans="1:94" ht="42" customHeight="1">
      <c r="A104" s="186" t="s">
        <v>795</v>
      </c>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c r="AV104" s="186"/>
      <c r="AW104" s="186"/>
      <c r="AX104" s="186"/>
      <c r="AY104" s="186"/>
      <c r="AZ104" s="186"/>
      <c r="BA104" s="186"/>
      <c r="BB104" s="186"/>
      <c r="BC104" s="186"/>
      <c r="BD104" s="186"/>
      <c r="BE104" s="186"/>
      <c r="BF104" s="186"/>
      <c r="BG104" s="186"/>
      <c r="BH104" s="186"/>
      <c r="BI104" s="186"/>
      <c r="BJ104" s="186"/>
      <c r="BK104" s="186"/>
      <c r="BL104" s="186"/>
      <c r="BM104" s="186"/>
      <c r="BN104" s="186"/>
      <c r="BO104" s="186"/>
      <c r="BP104" s="186"/>
      <c r="BQ104" s="186"/>
      <c r="BR104" s="186"/>
      <c r="BS104" s="186"/>
      <c r="BT104" s="186"/>
      <c r="BU104" s="186"/>
      <c r="BV104" s="186"/>
      <c r="BW104" s="186"/>
      <c r="BX104" s="186"/>
      <c r="BY104" s="186"/>
      <c r="BZ104" s="186"/>
      <c r="CA104" s="186"/>
      <c r="CB104" s="186"/>
      <c r="CC104" s="186"/>
      <c r="CD104" s="186"/>
      <c r="CE104" s="186"/>
      <c r="CF104" s="186"/>
      <c r="CG104" s="186"/>
      <c r="CH104" s="186"/>
      <c r="CI104" s="186"/>
      <c r="CJ104" s="186"/>
      <c r="CK104" s="186"/>
      <c r="CL104" s="186"/>
      <c r="CM104" s="186"/>
      <c r="CN104" s="186"/>
      <c r="CO104" s="186"/>
      <c r="CP104" s="186"/>
    </row>
    <row r="105" spans="1:94" ht="21" customHeight="1">
      <c r="A105" s="186" t="s">
        <v>796</v>
      </c>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c r="BB105" s="186"/>
      <c r="BC105" s="186"/>
      <c r="BD105" s="186"/>
      <c r="BE105" s="186"/>
      <c r="BF105" s="186"/>
      <c r="BG105" s="186"/>
      <c r="BH105" s="186"/>
      <c r="BI105" s="186"/>
      <c r="BJ105" s="186"/>
      <c r="BK105" s="186"/>
      <c r="BL105" s="186"/>
      <c r="BM105" s="186"/>
      <c r="BN105" s="186"/>
      <c r="BO105" s="186"/>
      <c r="BP105" s="186"/>
      <c r="BQ105" s="186"/>
      <c r="BR105" s="186"/>
      <c r="BS105" s="186"/>
      <c r="BT105" s="186"/>
      <c r="BU105" s="186"/>
      <c r="BV105" s="186"/>
      <c r="BW105" s="186"/>
      <c r="BX105" s="186"/>
      <c r="BY105" s="186"/>
      <c r="BZ105" s="186"/>
      <c r="CA105" s="186"/>
      <c r="CB105" s="186"/>
      <c r="CC105" s="186"/>
      <c r="CD105" s="186"/>
      <c r="CE105" s="186"/>
      <c r="CF105" s="186"/>
      <c r="CG105" s="186"/>
      <c r="CH105" s="186"/>
      <c r="CI105" s="186"/>
      <c r="CJ105" s="186"/>
      <c r="CK105" s="186"/>
      <c r="CL105" s="186"/>
      <c r="CM105" s="186"/>
      <c r="CN105" s="186"/>
      <c r="CO105" s="186"/>
      <c r="CP105" s="186"/>
    </row>
    <row r="106" spans="1:94" ht="21" customHeight="1">
      <c r="A106" s="186" t="s">
        <v>797</v>
      </c>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c r="BH106" s="186"/>
      <c r="BI106" s="186"/>
      <c r="BJ106" s="186"/>
      <c r="BK106" s="186"/>
      <c r="BL106" s="186"/>
      <c r="BM106" s="186"/>
      <c r="BN106" s="186"/>
      <c r="BO106" s="186"/>
      <c r="BP106" s="186"/>
      <c r="BQ106" s="186"/>
      <c r="BR106" s="186"/>
      <c r="BS106" s="186"/>
      <c r="BT106" s="186"/>
      <c r="BU106" s="186"/>
      <c r="BV106" s="186"/>
      <c r="BW106" s="186"/>
      <c r="BX106" s="186"/>
      <c r="BY106" s="186"/>
      <c r="BZ106" s="186"/>
      <c r="CA106" s="186"/>
      <c r="CB106" s="186"/>
      <c r="CC106" s="186"/>
      <c r="CD106" s="186"/>
      <c r="CE106" s="186"/>
      <c r="CF106" s="186"/>
      <c r="CG106" s="186"/>
      <c r="CH106" s="186"/>
      <c r="CI106" s="186"/>
      <c r="CJ106" s="186"/>
      <c r="CK106" s="186"/>
      <c r="CL106" s="186"/>
      <c r="CM106" s="186"/>
      <c r="CN106" s="186"/>
      <c r="CO106" s="186"/>
      <c r="CP106" s="186"/>
    </row>
    <row r="107" spans="1:94" ht="21" customHeight="1">
      <c r="A107" s="186" t="s">
        <v>1357</v>
      </c>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c r="AS107" s="186"/>
      <c r="AT107" s="186"/>
      <c r="AU107" s="186"/>
      <c r="AV107" s="186"/>
      <c r="AW107" s="186"/>
      <c r="AX107" s="186"/>
      <c r="AY107" s="186"/>
      <c r="AZ107" s="186"/>
      <c r="BA107" s="186"/>
      <c r="BB107" s="186"/>
      <c r="BC107" s="186"/>
      <c r="BD107" s="186"/>
      <c r="BE107" s="186"/>
      <c r="BF107" s="186"/>
      <c r="BG107" s="186"/>
      <c r="BH107" s="186"/>
      <c r="BI107" s="186"/>
      <c r="BJ107" s="186"/>
      <c r="BK107" s="186"/>
      <c r="BL107" s="186"/>
      <c r="BM107" s="186"/>
      <c r="BN107" s="186"/>
      <c r="BO107" s="186"/>
      <c r="BP107" s="186"/>
      <c r="BQ107" s="186"/>
      <c r="BR107" s="186"/>
      <c r="BS107" s="186"/>
      <c r="BT107" s="186"/>
      <c r="BU107" s="186"/>
      <c r="BV107" s="186"/>
      <c r="BW107" s="186"/>
      <c r="BX107" s="186"/>
      <c r="BY107" s="186"/>
      <c r="BZ107" s="186"/>
      <c r="CA107" s="186"/>
      <c r="CB107" s="186"/>
      <c r="CC107" s="186"/>
      <c r="CD107" s="186"/>
      <c r="CE107" s="186"/>
      <c r="CF107" s="186"/>
      <c r="CG107" s="186"/>
      <c r="CH107" s="186"/>
      <c r="CI107" s="186"/>
      <c r="CJ107" s="186"/>
      <c r="CK107" s="186"/>
      <c r="CL107" s="186"/>
      <c r="CM107" s="186"/>
      <c r="CN107" s="186"/>
      <c r="CO107" s="186"/>
      <c r="CP107" s="186"/>
    </row>
    <row r="108" spans="1:94" ht="21" customHeight="1">
      <c r="A108" s="186" t="s">
        <v>798</v>
      </c>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6"/>
      <c r="AY108" s="186"/>
      <c r="AZ108" s="186"/>
      <c r="BA108" s="186"/>
      <c r="BB108" s="186"/>
      <c r="BC108" s="186"/>
      <c r="BD108" s="186"/>
      <c r="BE108" s="186"/>
      <c r="BF108" s="186"/>
      <c r="BG108" s="186"/>
      <c r="BH108" s="186"/>
      <c r="BI108" s="186"/>
      <c r="BJ108" s="186"/>
      <c r="BK108" s="186"/>
      <c r="BL108" s="186"/>
      <c r="BM108" s="186"/>
      <c r="BN108" s="186"/>
      <c r="BO108" s="186"/>
      <c r="BP108" s="186"/>
      <c r="BQ108" s="186"/>
      <c r="BR108" s="186"/>
      <c r="BS108" s="186"/>
      <c r="BT108" s="186"/>
      <c r="BU108" s="186"/>
      <c r="BV108" s="186"/>
      <c r="BW108" s="186"/>
      <c r="BX108" s="186"/>
      <c r="BY108" s="186"/>
      <c r="BZ108" s="186"/>
      <c r="CA108" s="186"/>
      <c r="CB108" s="186"/>
      <c r="CC108" s="186"/>
      <c r="CD108" s="186"/>
      <c r="CE108" s="186"/>
      <c r="CF108" s="186"/>
      <c r="CG108" s="186"/>
      <c r="CH108" s="186"/>
      <c r="CI108" s="186"/>
      <c r="CJ108" s="186"/>
      <c r="CK108" s="186"/>
      <c r="CL108" s="186"/>
      <c r="CM108" s="186"/>
      <c r="CN108" s="186"/>
      <c r="CO108" s="186"/>
      <c r="CP108" s="186"/>
    </row>
    <row r="109" spans="1:94" ht="21" customHeight="1">
      <c r="A109" s="182" t="s">
        <v>799</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row>
    <row r="110" spans="1:94" ht="21" customHeight="1">
      <c r="A110" s="182" t="s">
        <v>800</v>
      </c>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2"/>
      <c r="CK110" s="182"/>
      <c r="CL110" s="182"/>
      <c r="CM110" s="182"/>
      <c r="CN110" s="182"/>
      <c r="CO110" s="182"/>
      <c r="CP110" s="182"/>
    </row>
    <row r="111" spans="1:94" ht="15.75" customHeight="1">
      <c r="A111" s="182" t="s">
        <v>801</v>
      </c>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c r="BJ111" s="182"/>
      <c r="BK111" s="182"/>
      <c r="BL111" s="182"/>
      <c r="BM111" s="182"/>
      <c r="BN111" s="182"/>
      <c r="BO111" s="182"/>
      <c r="BP111" s="182"/>
      <c r="BQ111" s="182"/>
      <c r="BR111" s="182"/>
      <c r="BS111" s="182"/>
      <c r="BT111" s="182"/>
      <c r="BU111" s="182"/>
      <c r="BV111" s="182"/>
      <c r="BW111" s="182"/>
      <c r="BX111" s="182"/>
      <c r="BY111" s="182"/>
      <c r="BZ111" s="182"/>
      <c r="CA111" s="182"/>
      <c r="CB111" s="182"/>
      <c r="CC111" s="182"/>
      <c r="CD111" s="182"/>
      <c r="CE111" s="182"/>
      <c r="CF111" s="182"/>
      <c r="CG111" s="182"/>
      <c r="CH111" s="182"/>
      <c r="CI111" s="182"/>
      <c r="CJ111" s="182"/>
      <c r="CK111" s="182"/>
      <c r="CL111" s="182"/>
      <c r="CM111" s="182"/>
      <c r="CN111" s="182"/>
      <c r="CO111" s="182"/>
      <c r="CP111" s="182"/>
    </row>
    <row r="112" spans="1:94" ht="15.75" customHeight="1">
      <c r="A112" s="182" t="s">
        <v>802</v>
      </c>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c r="BJ112" s="182"/>
      <c r="BK112" s="182"/>
      <c r="BL112" s="182"/>
      <c r="BM112" s="182"/>
      <c r="BN112" s="182"/>
      <c r="BO112" s="182"/>
      <c r="BP112" s="182"/>
      <c r="BQ112" s="182"/>
      <c r="BR112" s="182"/>
      <c r="BS112" s="182"/>
      <c r="BT112" s="182"/>
      <c r="BU112" s="182"/>
      <c r="BV112" s="182"/>
      <c r="BW112" s="182"/>
      <c r="BX112" s="182"/>
      <c r="BY112" s="182"/>
      <c r="BZ112" s="182"/>
      <c r="CA112" s="182"/>
      <c r="CB112" s="182"/>
      <c r="CC112" s="182"/>
      <c r="CD112" s="182"/>
      <c r="CE112" s="182"/>
      <c r="CF112" s="182"/>
      <c r="CG112" s="182"/>
      <c r="CH112" s="182"/>
      <c r="CI112" s="182"/>
      <c r="CJ112" s="182"/>
      <c r="CK112" s="182"/>
      <c r="CL112" s="182"/>
      <c r="CM112" s="182"/>
      <c r="CN112" s="182"/>
      <c r="CO112" s="182"/>
      <c r="CP112" s="182"/>
    </row>
    <row r="113" spans="1:94" ht="15.75" customHeight="1">
      <c r="A113" s="182" t="s">
        <v>803</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c r="BJ113" s="182"/>
      <c r="BK113" s="182"/>
      <c r="BL113" s="182"/>
      <c r="BM113" s="182"/>
      <c r="BN113" s="182"/>
      <c r="BO113" s="182"/>
      <c r="BP113" s="182"/>
      <c r="BQ113" s="182"/>
      <c r="BR113" s="182"/>
      <c r="BS113" s="182"/>
      <c r="BT113" s="182"/>
      <c r="BU113" s="182"/>
      <c r="BV113" s="182"/>
      <c r="BW113" s="182"/>
      <c r="BX113" s="182"/>
      <c r="BY113" s="182"/>
      <c r="BZ113" s="182"/>
      <c r="CA113" s="182"/>
      <c r="CB113" s="182"/>
      <c r="CC113" s="182"/>
      <c r="CD113" s="182"/>
      <c r="CE113" s="182"/>
      <c r="CF113" s="182"/>
      <c r="CG113" s="182"/>
      <c r="CH113" s="182"/>
      <c r="CI113" s="182"/>
      <c r="CJ113" s="182"/>
      <c r="CK113" s="182"/>
      <c r="CL113" s="182"/>
      <c r="CM113" s="182"/>
      <c r="CN113" s="182"/>
      <c r="CO113" s="182"/>
      <c r="CP113" s="182"/>
    </row>
    <row r="114" spans="1:94" ht="15.75" customHeight="1">
      <c r="A114" s="182" t="s">
        <v>804</v>
      </c>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2"/>
      <c r="BR114" s="182"/>
      <c r="BS114" s="182"/>
      <c r="BT114" s="182"/>
      <c r="BU114" s="182"/>
      <c r="BV114" s="182"/>
      <c r="BW114" s="182"/>
      <c r="BX114" s="182"/>
      <c r="BY114" s="182"/>
      <c r="BZ114" s="182"/>
      <c r="CA114" s="182"/>
      <c r="CB114" s="182"/>
      <c r="CC114" s="182"/>
      <c r="CD114" s="182"/>
      <c r="CE114" s="182"/>
      <c r="CF114" s="182"/>
      <c r="CG114" s="182"/>
      <c r="CH114" s="182"/>
      <c r="CI114" s="182"/>
      <c r="CJ114" s="182"/>
      <c r="CK114" s="182"/>
      <c r="CL114" s="182"/>
      <c r="CM114" s="182"/>
      <c r="CN114" s="182"/>
      <c r="CO114" s="182"/>
      <c r="CP114" s="182"/>
    </row>
    <row r="115" spans="1:94" ht="19.5" customHeight="1">
      <c r="A115" s="182" t="s">
        <v>805</v>
      </c>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c r="BR115" s="182"/>
      <c r="BS115" s="182"/>
      <c r="BT115" s="182"/>
      <c r="BU115" s="182"/>
      <c r="BV115" s="182"/>
      <c r="BW115" s="182"/>
      <c r="BX115" s="182"/>
      <c r="BY115" s="182"/>
      <c r="BZ115" s="182"/>
      <c r="CA115" s="182"/>
      <c r="CB115" s="182"/>
      <c r="CC115" s="182"/>
      <c r="CD115" s="182"/>
      <c r="CE115" s="182"/>
      <c r="CF115" s="182"/>
      <c r="CG115" s="182"/>
      <c r="CH115" s="182"/>
      <c r="CI115" s="182"/>
      <c r="CJ115" s="182"/>
      <c r="CK115" s="182"/>
      <c r="CL115" s="182"/>
      <c r="CM115" s="182"/>
      <c r="CN115" s="182"/>
      <c r="CO115" s="182"/>
      <c r="CP115" s="182"/>
    </row>
    <row r="116" spans="1:94" ht="19.5" customHeight="1">
      <c r="A116" s="186" t="s">
        <v>806</v>
      </c>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6"/>
      <c r="AZ116" s="186"/>
      <c r="BA116" s="186"/>
      <c r="BB116" s="186"/>
      <c r="BC116" s="186"/>
      <c r="BD116" s="186"/>
      <c r="BE116" s="186"/>
      <c r="BF116" s="186"/>
      <c r="BG116" s="186"/>
      <c r="BH116" s="186"/>
      <c r="BI116" s="186"/>
      <c r="BJ116" s="186"/>
      <c r="BK116" s="186"/>
      <c r="BL116" s="186"/>
      <c r="BM116" s="186"/>
      <c r="BN116" s="186"/>
      <c r="BO116" s="186"/>
      <c r="BP116" s="186"/>
      <c r="BQ116" s="186"/>
      <c r="BR116" s="186"/>
      <c r="BS116" s="186"/>
      <c r="BT116" s="186"/>
      <c r="BU116" s="186"/>
      <c r="BV116" s="186"/>
      <c r="BW116" s="186"/>
      <c r="BX116" s="186"/>
      <c r="BY116" s="186"/>
      <c r="BZ116" s="186"/>
      <c r="CA116" s="186"/>
      <c r="CB116" s="186"/>
      <c r="CC116" s="186"/>
      <c r="CD116" s="186"/>
      <c r="CE116" s="186"/>
      <c r="CF116" s="186"/>
      <c r="CG116" s="186"/>
      <c r="CH116" s="186"/>
      <c r="CI116" s="186"/>
      <c r="CJ116" s="186"/>
      <c r="CK116" s="186"/>
      <c r="CL116" s="186"/>
      <c r="CM116" s="186"/>
      <c r="CN116" s="186"/>
      <c r="CO116" s="186"/>
      <c r="CP116" s="186"/>
    </row>
    <row r="117" spans="1:94" ht="19.5" customHeight="1">
      <c r="A117" s="182" t="s">
        <v>1358</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c r="BJ117" s="182"/>
      <c r="BK117" s="182"/>
      <c r="BL117" s="182"/>
      <c r="BM117" s="182"/>
      <c r="BN117" s="182"/>
      <c r="BO117" s="182"/>
      <c r="BP117" s="182"/>
      <c r="BQ117" s="182"/>
      <c r="BR117" s="182"/>
      <c r="BS117" s="182"/>
      <c r="BT117" s="182"/>
      <c r="BU117" s="182"/>
      <c r="BV117" s="182"/>
      <c r="BW117" s="182"/>
      <c r="BX117" s="182"/>
      <c r="BY117" s="182"/>
      <c r="BZ117" s="182"/>
      <c r="CA117" s="182"/>
      <c r="CB117" s="182"/>
      <c r="CC117" s="182"/>
      <c r="CD117" s="182"/>
      <c r="CE117" s="182"/>
      <c r="CF117" s="182"/>
      <c r="CG117" s="182"/>
      <c r="CH117" s="182"/>
      <c r="CI117" s="182"/>
      <c r="CJ117" s="182"/>
      <c r="CK117" s="182"/>
      <c r="CL117" s="182"/>
      <c r="CM117" s="182"/>
      <c r="CN117" s="182"/>
      <c r="CO117" s="182"/>
      <c r="CP117" s="182"/>
    </row>
    <row r="118" spans="1:94" ht="19.5" customHeight="1">
      <c r="A118" s="182" t="s">
        <v>807</v>
      </c>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2"/>
      <c r="CB118" s="182"/>
      <c r="CC118" s="182"/>
      <c r="CD118" s="182"/>
      <c r="CE118" s="182"/>
      <c r="CF118" s="182"/>
      <c r="CG118" s="182"/>
      <c r="CH118" s="182"/>
      <c r="CI118" s="182"/>
      <c r="CJ118" s="182"/>
      <c r="CK118" s="182"/>
      <c r="CL118" s="182"/>
      <c r="CM118" s="182"/>
      <c r="CN118" s="182"/>
      <c r="CO118" s="182"/>
      <c r="CP118" s="182"/>
    </row>
    <row r="119" spans="1:94" ht="19.5" customHeight="1">
      <c r="A119" s="182" t="s">
        <v>808</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row>
    <row r="120" spans="1:94" ht="19.5" customHeight="1">
      <c r="A120" s="186" t="s">
        <v>809</v>
      </c>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c r="AS120" s="186"/>
      <c r="AT120" s="186"/>
      <c r="AU120" s="186"/>
      <c r="AV120" s="186"/>
      <c r="AW120" s="186"/>
      <c r="AX120" s="186"/>
      <c r="AY120" s="186"/>
      <c r="AZ120" s="186"/>
      <c r="BA120" s="186"/>
      <c r="BB120" s="186"/>
      <c r="BC120" s="186"/>
      <c r="BD120" s="186"/>
      <c r="BE120" s="186"/>
      <c r="BF120" s="186"/>
      <c r="BG120" s="186"/>
      <c r="BH120" s="186"/>
      <c r="BI120" s="186"/>
      <c r="BJ120" s="186"/>
      <c r="BK120" s="186"/>
      <c r="BL120" s="186"/>
      <c r="BM120" s="186"/>
      <c r="BN120" s="186"/>
      <c r="BO120" s="186"/>
      <c r="BP120" s="186"/>
      <c r="BQ120" s="186"/>
      <c r="BR120" s="186"/>
      <c r="BS120" s="186"/>
      <c r="BT120" s="186"/>
      <c r="BU120" s="186"/>
      <c r="BV120" s="186"/>
      <c r="BW120" s="186"/>
      <c r="BX120" s="186"/>
      <c r="BY120" s="186"/>
      <c r="BZ120" s="186"/>
      <c r="CA120" s="186"/>
      <c r="CB120" s="186"/>
      <c r="CC120" s="186"/>
      <c r="CD120" s="186"/>
      <c r="CE120" s="186"/>
      <c r="CF120" s="186"/>
      <c r="CG120" s="186"/>
      <c r="CH120" s="186"/>
      <c r="CI120" s="186"/>
      <c r="CJ120" s="186"/>
      <c r="CK120" s="186"/>
      <c r="CL120" s="186"/>
      <c r="CM120" s="186"/>
      <c r="CN120" s="186"/>
      <c r="CO120" s="186"/>
      <c r="CP120" s="186"/>
    </row>
    <row r="121" spans="1:94" ht="19.5" customHeight="1">
      <c r="A121" s="186" t="s">
        <v>810</v>
      </c>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c r="AS121" s="186"/>
      <c r="AT121" s="186"/>
      <c r="AU121" s="186"/>
      <c r="AV121" s="186"/>
      <c r="AW121" s="186"/>
      <c r="AX121" s="186"/>
      <c r="AY121" s="186"/>
      <c r="AZ121" s="186"/>
      <c r="BA121" s="186"/>
      <c r="BB121" s="186"/>
      <c r="BC121" s="186"/>
      <c r="BD121" s="186"/>
      <c r="BE121" s="186"/>
      <c r="BF121" s="186"/>
      <c r="BG121" s="186"/>
      <c r="BH121" s="186"/>
      <c r="BI121" s="186"/>
      <c r="BJ121" s="186"/>
      <c r="BK121" s="186"/>
      <c r="BL121" s="186"/>
      <c r="BM121" s="186"/>
      <c r="BN121" s="186"/>
      <c r="BO121" s="186"/>
      <c r="BP121" s="186"/>
      <c r="BQ121" s="186"/>
      <c r="BR121" s="186"/>
      <c r="BS121" s="186"/>
      <c r="BT121" s="186"/>
      <c r="BU121" s="186"/>
      <c r="BV121" s="186"/>
      <c r="BW121" s="186"/>
      <c r="BX121" s="186"/>
      <c r="BY121" s="186"/>
      <c r="BZ121" s="186"/>
      <c r="CA121" s="186"/>
      <c r="CB121" s="186"/>
      <c r="CC121" s="186"/>
      <c r="CD121" s="186"/>
      <c r="CE121" s="186"/>
      <c r="CF121" s="186"/>
      <c r="CG121" s="186"/>
      <c r="CH121" s="186"/>
      <c r="CI121" s="186"/>
      <c r="CJ121" s="186"/>
      <c r="CK121" s="186"/>
      <c r="CL121" s="186"/>
      <c r="CM121" s="186"/>
      <c r="CN121" s="186"/>
      <c r="CO121" s="186"/>
      <c r="CP121" s="186"/>
    </row>
    <row r="122" spans="1:94" ht="29.25" customHeight="1">
      <c r="A122" s="186" t="s">
        <v>1359</v>
      </c>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c r="AS122" s="186"/>
      <c r="AT122" s="186"/>
      <c r="AU122" s="186"/>
      <c r="AV122" s="186"/>
      <c r="AW122" s="186"/>
      <c r="AX122" s="186"/>
      <c r="AY122" s="186"/>
      <c r="AZ122" s="186"/>
      <c r="BA122" s="186"/>
      <c r="BB122" s="186"/>
      <c r="BC122" s="186"/>
      <c r="BD122" s="186"/>
      <c r="BE122" s="186"/>
      <c r="BF122" s="186"/>
      <c r="BG122" s="186"/>
      <c r="BH122" s="186"/>
      <c r="BI122" s="186"/>
      <c r="BJ122" s="186"/>
      <c r="BK122" s="186"/>
      <c r="BL122" s="186"/>
      <c r="BM122" s="186"/>
      <c r="BN122" s="186"/>
      <c r="BO122" s="186"/>
      <c r="BP122" s="186"/>
      <c r="BQ122" s="186"/>
      <c r="BR122" s="186"/>
      <c r="BS122" s="186"/>
      <c r="BT122" s="186"/>
      <c r="BU122" s="186"/>
      <c r="BV122" s="186"/>
      <c r="BW122" s="186"/>
      <c r="BX122" s="186"/>
      <c r="BY122" s="186"/>
      <c r="BZ122" s="186"/>
      <c r="CA122" s="186"/>
      <c r="CB122" s="186"/>
      <c r="CC122" s="186"/>
      <c r="CD122" s="186"/>
      <c r="CE122" s="186"/>
      <c r="CF122" s="186"/>
      <c r="CG122" s="186"/>
      <c r="CH122" s="186"/>
      <c r="CI122" s="186"/>
      <c r="CJ122" s="186"/>
      <c r="CK122" s="186"/>
      <c r="CL122" s="186"/>
      <c r="CM122" s="186"/>
      <c r="CN122" s="186"/>
      <c r="CO122" s="186"/>
      <c r="CP122" s="186"/>
    </row>
    <row r="123" spans="1:94" ht="19.5" customHeight="1">
      <c r="A123" s="182" t="s">
        <v>811</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2"/>
      <c r="BH123" s="182"/>
      <c r="BI123" s="182"/>
      <c r="BJ123" s="182"/>
      <c r="BK123" s="182"/>
      <c r="BL123" s="182"/>
      <c r="BM123" s="182"/>
      <c r="BN123" s="182"/>
      <c r="BO123" s="182"/>
      <c r="BP123" s="182"/>
      <c r="BQ123" s="182"/>
      <c r="BR123" s="182"/>
      <c r="BS123" s="182"/>
      <c r="BT123" s="182"/>
      <c r="BU123" s="182"/>
      <c r="BV123" s="182"/>
      <c r="BW123" s="182"/>
      <c r="BX123" s="182"/>
      <c r="BY123" s="182"/>
      <c r="BZ123" s="182"/>
      <c r="CA123" s="182"/>
      <c r="CB123" s="182"/>
      <c r="CC123" s="182"/>
      <c r="CD123" s="182"/>
      <c r="CE123" s="182"/>
      <c r="CF123" s="182"/>
      <c r="CG123" s="182"/>
      <c r="CH123" s="182"/>
      <c r="CI123" s="182"/>
      <c r="CJ123" s="182"/>
      <c r="CK123" s="182"/>
      <c r="CL123" s="182"/>
      <c r="CM123" s="182"/>
      <c r="CN123" s="182"/>
      <c r="CO123" s="182"/>
      <c r="CP123" s="182"/>
    </row>
    <row r="124" spans="1:94" ht="19.5" customHeight="1">
      <c r="A124" s="182" t="s">
        <v>812</v>
      </c>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c r="BJ124" s="182"/>
      <c r="BK124" s="182"/>
      <c r="BL124" s="182"/>
      <c r="BM124" s="182"/>
      <c r="BN124" s="182"/>
      <c r="BO124" s="182"/>
      <c r="BP124" s="182"/>
      <c r="BQ124" s="182"/>
      <c r="BR124" s="182"/>
      <c r="BS124" s="182"/>
      <c r="BT124" s="182"/>
      <c r="BU124" s="182"/>
      <c r="BV124" s="182"/>
      <c r="BW124" s="182"/>
      <c r="BX124" s="182"/>
      <c r="BY124" s="182"/>
      <c r="BZ124" s="182"/>
      <c r="CA124" s="182"/>
      <c r="CB124" s="182"/>
      <c r="CC124" s="182"/>
      <c r="CD124" s="182"/>
      <c r="CE124" s="182"/>
      <c r="CF124" s="182"/>
      <c r="CG124" s="182"/>
      <c r="CH124" s="182"/>
      <c r="CI124" s="182"/>
      <c r="CJ124" s="182"/>
      <c r="CK124" s="182"/>
      <c r="CL124" s="182"/>
      <c r="CM124" s="182"/>
      <c r="CN124" s="182"/>
      <c r="CO124" s="182"/>
      <c r="CP124" s="182"/>
    </row>
    <row r="125" spans="1:94" ht="19.5" customHeight="1">
      <c r="A125" s="185" t="s">
        <v>813</v>
      </c>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5"/>
      <c r="BR125" s="185"/>
      <c r="BS125" s="185"/>
      <c r="BT125" s="185"/>
      <c r="BU125" s="185"/>
      <c r="BV125" s="185"/>
      <c r="BW125" s="185"/>
      <c r="BX125" s="185"/>
      <c r="BY125" s="185"/>
      <c r="BZ125" s="185"/>
      <c r="CA125" s="185"/>
      <c r="CB125" s="185"/>
      <c r="CC125" s="185"/>
      <c r="CD125" s="185"/>
      <c r="CE125" s="185"/>
      <c r="CF125" s="185"/>
      <c r="CG125" s="185"/>
      <c r="CH125" s="185"/>
      <c r="CI125" s="185"/>
      <c r="CJ125" s="185"/>
      <c r="CK125" s="185"/>
      <c r="CL125" s="185"/>
      <c r="CM125" s="185"/>
      <c r="CN125" s="185"/>
      <c r="CO125" s="185"/>
      <c r="CP125" s="185"/>
    </row>
    <row r="126" spans="1:94" ht="19.5" customHeight="1">
      <c r="A126" s="186" t="s">
        <v>814</v>
      </c>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c r="AS126" s="186"/>
      <c r="AT126" s="186"/>
      <c r="AU126" s="186"/>
      <c r="AV126" s="186"/>
      <c r="AW126" s="186"/>
      <c r="AX126" s="186"/>
      <c r="AY126" s="186"/>
      <c r="AZ126" s="186"/>
      <c r="BA126" s="186"/>
      <c r="BB126" s="186"/>
      <c r="BC126" s="186"/>
      <c r="BD126" s="186"/>
      <c r="BE126" s="186"/>
      <c r="BF126" s="186"/>
      <c r="BG126" s="186"/>
      <c r="BH126" s="186"/>
      <c r="BI126" s="186"/>
      <c r="BJ126" s="186"/>
      <c r="BK126" s="186"/>
      <c r="BL126" s="186"/>
      <c r="BM126" s="186"/>
      <c r="BN126" s="186"/>
      <c r="BO126" s="186"/>
      <c r="BP126" s="186"/>
      <c r="BQ126" s="186"/>
      <c r="BR126" s="186"/>
      <c r="BS126" s="186"/>
      <c r="BT126" s="186"/>
      <c r="BU126" s="186"/>
      <c r="BV126" s="186"/>
      <c r="BW126" s="186"/>
      <c r="BX126" s="186"/>
      <c r="BY126" s="186"/>
      <c r="BZ126" s="186"/>
      <c r="CA126" s="186"/>
      <c r="CB126" s="186"/>
      <c r="CC126" s="186"/>
      <c r="CD126" s="186"/>
      <c r="CE126" s="186"/>
      <c r="CF126" s="186"/>
      <c r="CG126" s="186"/>
      <c r="CH126" s="186"/>
      <c r="CI126" s="186"/>
      <c r="CJ126" s="186"/>
      <c r="CK126" s="186"/>
      <c r="CL126" s="186"/>
      <c r="CM126" s="186"/>
      <c r="CN126" s="186"/>
      <c r="CO126" s="186"/>
      <c r="CP126" s="186"/>
    </row>
    <row r="127" spans="1:94" ht="19.5" customHeight="1">
      <c r="A127" s="186" t="s">
        <v>815</v>
      </c>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c r="AV127" s="186"/>
      <c r="AW127" s="186"/>
      <c r="AX127" s="186"/>
      <c r="AY127" s="186"/>
      <c r="AZ127" s="186"/>
      <c r="BA127" s="186"/>
      <c r="BB127" s="186"/>
      <c r="BC127" s="186"/>
      <c r="BD127" s="186"/>
      <c r="BE127" s="186"/>
      <c r="BF127" s="186"/>
      <c r="BG127" s="186"/>
      <c r="BH127" s="186"/>
      <c r="BI127" s="186"/>
      <c r="BJ127" s="186"/>
      <c r="BK127" s="186"/>
      <c r="BL127" s="186"/>
      <c r="BM127" s="186"/>
      <c r="BN127" s="186"/>
      <c r="BO127" s="186"/>
      <c r="BP127" s="186"/>
      <c r="BQ127" s="186"/>
      <c r="BR127" s="186"/>
      <c r="BS127" s="186"/>
      <c r="BT127" s="186"/>
      <c r="BU127" s="186"/>
      <c r="BV127" s="186"/>
      <c r="BW127" s="186"/>
      <c r="BX127" s="186"/>
      <c r="BY127" s="186"/>
      <c r="BZ127" s="186"/>
      <c r="CA127" s="186"/>
      <c r="CB127" s="186"/>
      <c r="CC127" s="186"/>
      <c r="CD127" s="186"/>
      <c r="CE127" s="186"/>
      <c r="CF127" s="186"/>
      <c r="CG127" s="186"/>
      <c r="CH127" s="186"/>
      <c r="CI127" s="186"/>
      <c r="CJ127" s="186"/>
      <c r="CK127" s="186"/>
      <c r="CL127" s="186"/>
      <c r="CM127" s="186"/>
      <c r="CN127" s="186"/>
      <c r="CO127" s="186"/>
      <c r="CP127" s="186"/>
    </row>
    <row r="128" spans="1:94" ht="19.5" customHeight="1">
      <c r="A128" s="182" t="s">
        <v>816</v>
      </c>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182"/>
      <c r="BB128" s="182"/>
      <c r="BC128" s="182"/>
      <c r="BD128" s="182"/>
      <c r="BE128" s="182"/>
      <c r="BF128" s="182"/>
      <c r="BG128" s="182"/>
      <c r="BH128" s="182"/>
      <c r="BI128" s="182"/>
      <c r="BJ128" s="182"/>
      <c r="BK128" s="182"/>
      <c r="BL128" s="182"/>
      <c r="BM128" s="182"/>
      <c r="BN128" s="182"/>
      <c r="BO128" s="182"/>
      <c r="BP128" s="182"/>
      <c r="BQ128" s="182"/>
      <c r="BR128" s="182"/>
      <c r="BS128" s="182"/>
      <c r="BT128" s="182"/>
      <c r="BU128" s="182"/>
      <c r="BV128" s="182"/>
      <c r="BW128" s="182"/>
      <c r="BX128" s="182"/>
      <c r="BY128" s="182"/>
      <c r="BZ128" s="182"/>
      <c r="CA128" s="182"/>
      <c r="CB128" s="182"/>
      <c r="CC128" s="182"/>
      <c r="CD128" s="182"/>
      <c r="CE128" s="182"/>
      <c r="CF128" s="182"/>
      <c r="CG128" s="182"/>
      <c r="CH128" s="182"/>
      <c r="CI128" s="182"/>
      <c r="CJ128" s="182"/>
      <c r="CK128" s="182"/>
      <c r="CL128" s="182"/>
      <c r="CM128" s="182"/>
      <c r="CN128" s="182"/>
      <c r="CO128" s="182"/>
      <c r="CP128" s="182"/>
    </row>
    <row r="129" spans="1:94" ht="19.5" customHeight="1">
      <c r="A129" s="182" t="s">
        <v>817</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c r="BJ129" s="182"/>
      <c r="BK129" s="182"/>
      <c r="BL129" s="182"/>
      <c r="BM129" s="182"/>
      <c r="BN129" s="182"/>
      <c r="BO129" s="182"/>
      <c r="BP129" s="182"/>
      <c r="BQ129" s="182"/>
      <c r="BR129" s="182"/>
      <c r="BS129" s="182"/>
      <c r="BT129" s="182"/>
      <c r="BU129" s="182"/>
      <c r="BV129" s="182"/>
      <c r="BW129" s="182"/>
      <c r="BX129" s="182"/>
      <c r="BY129" s="182"/>
      <c r="BZ129" s="182"/>
      <c r="CA129" s="182"/>
      <c r="CB129" s="182"/>
      <c r="CC129" s="182"/>
      <c r="CD129" s="182"/>
      <c r="CE129" s="182"/>
      <c r="CF129" s="182"/>
      <c r="CG129" s="182"/>
      <c r="CH129" s="182"/>
      <c r="CI129" s="182"/>
      <c r="CJ129" s="182"/>
      <c r="CK129" s="182"/>
      <c r="CL129" s="182"/>
      <c r="CM129" s="182"/>
      <c r="CN129" s="182"/>
      <c r="CO129" s="182"/>
      <c r="CP129" s="182"/>
    </row>
    <row r="130" spans="1:94" ht="19.5" customHeight="1">
      <c r="A130" s="186" t="s">
        <v>818</v>
      </c>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6"/>
      <c r="AY130" s="186"/>
      <c r="AZ130" s="186"/>
      <c r="BA130" s="186"/>
      <c r="BB130" s="186"/>
      <c r="BC130" s="186"/>
      <c r="BD130" s="186"/>
      <c r="BE130" s="186"/>
      <c r="BF130" s="186"/>
      <c r="BG130" s="186"/>
      <c r="BH130" s="186"/>
      <c r="BI130" s="186"/>
      <c r="BJ130" s="186"/>
      <c r="BK130" s="186"/>
      <c r="BL130" s="186"/>
      <c r="BM130" s="186"/>
      <c r="BN130" s="186"/>
      <c r="BO130" s="186"/>
      <c r="BP130" s="186"/>
      <c r="BQ130" s="186"/>
      <c r="BR130" s="186"/>
      <c r="BS130" s="186"/>
      <c r="BT130" s="186"/>
      <c r="BU130" s="186"/>
      <c r="BV130" s="186"/>
      <c r="BW130" s="186"/>
      <c r="BX130" s="186"/>
      <c r="BY130" s="186"/>
      <c r="BZ130" s="186"/>
      <c r="CA130" s="186"/>
      <c r="CB130" s="186"/>
      <c r="CC130" s="186"/>
      <c r="CD130" s="186"/>
      <c r="CE130" s="186"/>
      <c r="CF130" s="186"/>
      <c r="CG130" s="186"/>
      <c r="CH130" s="186"/>
      <c r="CI130" s="186"/>
      <c r="CJ130" s="186"/>
      <c r="CK130" s="186"/>
      <c r="CL130" s="186"/>
      <c r="CM130" s="186"/>
      <c r="CN130" s="186"/>
      <c r="CO130" s="186"/>
      <c r="CP130" s="186"/>
    </row>
    <row r="131" spans="1:94" ht="19.5" customHeight="1">
      <c r="A131" s="182" t="s">
        <v>819</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182"/>
      <c r="BW131" s="182"/>
      <c r="BX131" s="182"/>
      <c r="BY131" s="182"/>
      <c r="BZ131" s="182"/>
      <c r="CA131" s="182"/>
      <c r="CB131" s="182"/>
      <c r="CC131" s="182"/>
      <c r="CD131" s="182"/>
      <c r="CE131" s="182"/>
      <c r="CF131" s="182"/>
      <c r="CG131" s="182"/>
      <c r="CH131" s="182"/>
      <c r="CI131" s="182"/>
      <c r="CJ131" s="182"/>
      <c r="CK131" s="182"/>
      <c r="CL131" s="182"/>
      <c r="CM131" s="182"/>
      <c r="CN131" s="182"/>
      <c r="CO131" s="182"/>
      <c r="CP131" s="182"/>
    </row>
    <row r="132" spans="1:94" ht="19.5" customHeight="1">
      <c r="A132" s="182" t="s">
        <v>820</v>
      </c>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182"/>
      <c r="BW132" s="182"/>
      <c r="BX132" s="182"/>
      <c r="BY132" s="182"/>
      <c r="BZ132" s="182"/>
      <c r="CA132" s="182"/>
      <c r="CB132" s="182"/>
      <c r="CC132" s="182"/>
      <c r="CD132" s="182"/>
      <c r="CE132" s="182"/>
      <c r="CF132" s="182"/>
      <c r="CG132" s="182"/>
      <c r="CH132" s="182"/>
      <c r="CI132" s="182"/>
      <c r="CJ132" s="182"/>
      <c r="CK132" s="182"/>
      <c r="CL132" s="182"/>
      <c r="CM132" s="182"/>
      <c r="CN132" s="182"/>
      <c r="CO132" s="182"/>
      <c r="CP132" s="182"/>
    </row>
    <row r="133" spans="1:94" ht="19.5" customHeight="1">
      <c r="A133" s="186" t="s">
        <v>821</v>
      </c>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U133" s="186"/>
      <c r="AV133" s="186"/>
      <c r="AW133" s="186"/>
      <c r="AX133" s="186"/>
      <c r="AY133" s="186"/>
      <c r="AZ133" s="186"/>
      <c r="BA133" s="186"/>
      <c r="BB133" s="186"/>
      <c r="BC133" s="186"/>
      <c r="BD133" s="186"/>
      <c r="BE133" s="186"/>
      <c r="BF133" s="186"/>
      <c r="BG133" s="186"/>
      <c r="BH133" s="186"/>
      <c r="BI133" s="186"/>
      <c r="BJ133" s="186"/>
      <c r="BK133" s="186"/>
      <c r="BL133" s="186"/>
      <c r="BM133" s="186"/>
      <c r="BN133" s="186"/>
      <c r="BO133" s="186"/>
      <c r="BP133" s="186"/>
      <c r="BQ133" s="186"/>
      <c r="BR133" s="186"/>
      <c r="BS133" s="186"/>
      <c r="BT133" s="186"/>
      <c r="BU133" s="186"/>
      <c r="BV133" s="186"/>
      <c r="BW133" s="186"/>
      <c r="BX133" s="186"/>
      <c r="BY133" s="186"/>
      <c r="BZ133" s="186"/>
      <c r="CA133" s="186"/>
      <c r="CB133" s="186"/>
      <c r="CC133" s="186"/>
      <c r="CD133" s="186"/>
      <c r="CE133" s="186"/>
      <c r="CF133" s="186"/>
      <c r="CG133" s="186"/>
      <c r="CH133" s="186"/>
      <c r="CI133" s="186"/>
      <c r="CJ133" s="186"/>
      <c r="CK133" s="186"/>
      <c r="CL133" s="186"/>
      <c r="CM133" s="186"/>
      <c r="CN133" s="186"/>
      <c r="CO133" s="186"/>
      <c r="CP133" s="186"/>
    </row>
    <row r="134" spans="1:94" ht="19.5" customHeight="1">
      <c r="A134" s="185" t="s">
        <v>822</v>
      </c>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Q134" s="185"/>
      <c r="BR134" s="185"/>
      <c r="BS134" s="185"/>
      <c r="BT134" s="185"/>
      <c r="BU134" s="185"/>
      <c r="BV134" s="185"/>
      <c r="BW134" s="185"/>
      <c r="BX134" s="185"/>
      <c r="BY134" s="185"/>
      <c r="BZ134" s="185"/>
      <c r="CA134" s="185"/>
      <c r="CB134" s="185"/>
      <c r="CC134" s="185"/>
      <c r="CD134" s="185"/>
      <c r="CE134" s="185"/>
      <c r="CF134" s="185"/>
      <c r="CG134" s="185"/>
      <c r="CH134" s="185"/>
      <c r="CI134" s="185"/>
      <c r="CJ134" s="185"/>
      <c r="CK134" s="185"/>
      <c r="CL134" s="185"/>
      <c r="CM134" s="185"/>
      <c r="CN134" s="185"/>
      <c r="CO134" s="185"/>
      <c r="CP134" s="185"/>
    </row>
    <row r="135" spans="1:94" ht="19.5" customHeight="1">
      <c r="A135" s="186" t="s">
        <v>823</v>
      </c>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c r="BD135" s="186"/>
      <c r="BE135" s="186"/>
      <c r="BF135" s="186"/>
      <c r="BG135" s="186"/>
      <c r="BH135" s="186"/>
      <c r="BI135" s="186"/>
      <c r="BJ135" s="186"/>
      <c r="BK135" s="186"/>
      <c r="BL135" s="186"/>
      <c r="BM135" s="186"/>
      <c r="BN135" s="186"/>
      <c r="BO135" s="186"/>
      <c r="BP135" s="186"/>
      <c r="BQ135" s="186"/>
      <c r="BR135" s="186"/>
      <c r="BS135" s="186"/>
      <c r="BT135" s="186"/>
      <c r="BU135" s="186"/>
      <c r="BV135" s="186"/>
      <c r="BW135" s="186"/>
      <c r="BX135" s="186"/>
      <c r="BY135" s="186"/>
      <c r="BZ135" s="186"/>
      <c r="CA135" s="186"/>
      <c r="CB135" s="186"/>
      <c r="CC135" s="186"/>
      <c r="CD135" s="186"/>
      <c r="CE135" s="186"/>
      <c r="CF135" s="186"/>
      <c r="CG135" s="186"/>
      <c r="CH135" s="186"/>
      <c r="CI135" s="186"/>
      <c r="CJ135" s="186"/>
      <c r="CK135" s="186"/>
      <c r="CL135" s="186"/>
      <c r="CM135" s="186"/>
      <c r="CN135" s="186"/>
      <c r="CO135" s="186"/>
      <c r="CP135" s="186"/>
    </row>
    <row r="136" spans="1:94" ht="19.5" customHeight="1">
      <c r="A136" s="186" t="s">
        <v>824</v>
      </c>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6"/>
      <c r="BF136" s="186"/>
      <c r="BG136" s="186"/>
      <c r="BH136" s="186"/>
      <c r="BI136" s="186"/>
      <c r="BJ136" s="186"/>
      <c r="BK136" s="186"/>
      <c r="BL136" s="186"/>
      <c r="BM136" s="186"/>
      <c r="BN136" s="186"/>
      <c r="BO136" s="186"/>
      <c r="BP136" s="186"/>
      <c r="BQ136" s="186"/>
      <c r="BR136" s="186"/>
      <c r="BS136" s="186"/>
      <c r="BT136" s="186"/>
      <c r="BU136" s="186"/>
      <c r="BV136" s="186"/>
      <c r="BW136" s="186"/>
      <c r="BX136" s="186"/>
      <c r="BY136" s="186"/>
      <c r="BZ136" s="186"/>
      <c r="CA136" s="186"/>
      <c r="CB136" s="186"/>
      <c r="CC136" s="186"/>
      <c r="CD136" s="186"/>
      <c r="CE136" s="186"/>
      <c r="CF136" s="186"/>
      <c r="CG136" s="186"/>
      <c r="CH136" s="186"/>
      <c r="CI136" s="186"/>
      <c r="CJ136" s="186"/>
      <c r="CK136" s="186"/>
      <c r="CL136" s="186"/>
      <c r="CM136" s="186"/>
      <c r="CN136" s="186"/>
      <c r="CO136" s="186"/>
      <c r="CP136" s="186"/>
    </row>
    <row r="137" spans="1:94" ht="19.5" customHeight="1">
      <c r="A137" s="186" t="s">
        <v>825</v>
      </c>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c r="BC137" s="186"/>
      <c r="BD137" s="186"/>
      <c r="BE137" s="186"/>
      <c r="BF137" s="186"/>
      <c r="BG137" s="186"/>
      <c r="BH137" s="186"/>
      <c r="BI137" s="186"/>
      <c r="BJ137" s="186"/>
      <c r="BK137" s="186"/>
      <c r="BL137" s="186"/>
      <c r="BM137" s="186"/>
      <c r="BN137" s="186"/>
      <c r="BO137" s="186"/>
      <c r="BP137" s="186"/>
      <c r="BQ137" s="186"/>
      <c r="BR137" s="186"/>
      <c r="BS137" s="186"/>
      <c r="BT137" s="186"/>
      <c r="BU137" s="186"/>
      <c r="BV137" s="186"/>
      <c r="BW137" s="186"/>
      <c r="BX137" s="186"/>
      <c r="BY137" s="186"/>
      <c r="BZ137" s="186"/>
      <c r="CA137" s="186"/>
      <c r="CB137" s="186"/>
      <c r="CC137" s="186"/>
      <c r="CD137" s="186"/>
      <c r="CE137" s="186"/>
      <c r="CF137" s="186"/>
      <c r="CG137" s="186"/>
      <c r="CH137" s="186"/>
      <c r="CI137" s="186"/>
      <c r="CJ137" s="186"/>
      <c r="CK137" s="186"/>
      <c r="CL137" s="186"/>
      <c r="CM137" s="186"/>
      <c r="CN137" s="186"/>
      <c r="CO137" s="186"/>
      <c r="CP137" s="186"/>
    </row>
    <row r="138" spans="1:94" ht="19.5" customHeight="1">
      <c r="A138" s="186" t="s">
        <v>826</v>
      </c>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c r="BD138" s="186"/>
      <c r="BE138" s="186"/>
      <c r="BF138" s="186"/>
      <c r="BG138" s="186"/>
      <c r="BH138" s="186"/>
      <c r="BI138" s="186"/>
      <c r="BJ138" s="186"/>
      <c r="BK138" s="186"/>
      <c r="BL138" s="186"/>
      <c r="BM138" s="186"/>
      <c r="BN138" s="186"/>
      <c r="BO138" s="186"/>
      <c r="BP138" s="186"/>
      <c r="BQ138" s="186"/>
      <c r="BR138" s="186"/>
      <c r="BS138" s="186"/>
      <c r="BT138" s="186"/>
      <c r="BU138" s="186"/>
      <c r="BV138" s="186"/>
      <c r="BW138" s="186"/>
      <c r="BX138" s="186"/>
      <c r="BY138" s="186"/>
      <c r="BZ138" s="186"/>
      <c r="CA138" s="186"/>
      <c r="CB138" s="186"/>
      <c r="CC138" s="186"/>
      <c r="CD138" s="186"/>
      <c r="CE138" s="186"/>
      <c r="CF138" s="186"/>
      <c r="CG138" s="186"/>
      <c r="CH138" s="186"/>
      <c r="CI138" s="186"/>
      <c r="CJ138" s="186"/>
      <c r="CK138" s="186"/>
      <c r="CL138" s="186"/>
      <c r="CM138" s="186"/>
      <c r="CN138" s="186"/>
      <c r="CO138" s="186"/>
      <c r="CP138" s="186"/>
    </row>
    <row r="139" spans="1:94" ht="19.5" customHeight="1">
      <c r="A139" s="182" t="s">
        <v>827</v>
      </c>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2"/>
      <c r="BN139" s="182"/>
      <c r="BO139" s="182"/>
      <c r="BP139" s="182"/>
      <c r="BQ139" s="182"/>
      <c r="BR139" s="182"/>
      <c r="BS139" s="182"/>
      <c r="BT139" s="182"/>
      <c r="BU139" s="182"/>
      <c r="BV139" s="182"/>
      <c r="BW139" s="182"/>
      <c r="BX139" s="182"/>
      <c r="BY139" s="182"/>
      <c r="BZ139" s="182"/>
      <c r="CA139" s="182"/>
      <c r="CB139" s="182"/>
      <c r="CC139" s="182"/>
      <c r="CD139" s="182"/>
      <c r="CE139" s="182"/>
      <c r="CF139" s="182"/>
      <c r="CG139" s="182"/>
      <c r="CH139" s="182"/>
      <c r="CI139" s="182"/>
      <c r="CJ139" s="182"/>
      <c r="CK139" s="182"/>
      <c r="CL139" s="182"/>
      <c r="CM139" s="182"/>
      <c r="CN139" s="182"/>
      <c r="CO139" s="182"/>
      <c r="CP139" s="182"/>
    </row>
    <row r="140" spans="1:94" ht="19.5" customHeight="1">
      <c r="A140" s="182" t="s">
        <v>828</v>
      </c>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c r="BR140" s="182"/>
      <c r="BS140" s="182"/>
      <c r="BT140" s="182"/>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c r="CO140" s="182"/>
      <c r="CP140" s="182"/>
    </row>
    <row r="141" spans="1:94" ht="19.5" customHeight="1">
      <c r="A141" s="182" t="s">
        <v>829</v>
      </c>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row>
    <row r="142" spans="1:94" ht="19.5" customHeight="1">
      <c r="A142" s="182" t="s">
        <v>830</v>
      </c>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c r="BN142" s="182"/>
      <c r="BO142" s="182"/>
      <c r="BP142" s="182"/>
      <c r="BQ142" s="182"/>
      <c r="BR142" s="182"/>
      <c r="BS142" s="182"/>
      <c r="BT142" s="182"/>
      <c r="BU142" s="182"/>
      <c r="BV142" s="182"/>
      <c r="BW142" s="182"/>
      <c r="BX142" s="182"/>
      <c r="BY142" s="182"/>
      <c r="BZ142" s="182"/>
      <c r="CA142" s="182"/>
      <c r="CB142" s="182"/>
      <c r="CC142" s="182"/>
      <c r="CD142" s="182"/>
      <c r="CE142" s="182"/>
      <c r="CF142" s="182"/>
      <c r="CG142" s="182"/>
      <c r="CH142" s="182"/>
      <c r="CI142" s="182"/>
      <c r="CJ142" s="182"/>
      <c r="CK142" s="182"/>
      <c r="CL142" s="182"/>
      <c r="CM142" s="182"/>
      <c r="CN142" s="182"/>
      <c r="CO142" s="182"/>
      <c r="CP142" s="182"/>
    </row>
    <row r="143" spans="1:94" ht="19.5" customHeight="1">
      <c r="A143" s="182" t="s">
        <v>831</v>
      </c>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c r="CB143" s="182"/>
      <c r="CC143" s="182"/>
      <c r="CD143" s="182"/>
      <c r="CE143" s="182"/>
      <c r="CF143" s="182"/>
      <c r="CG143" s="182"/>
      <c r="CH143" s="182"/>
      <c r="CI143" s="182"/>
      <c r="CJ143" s="182"/>
      <c r="CK143" s="182"/>
      <c r="CL143" s="182"/>
      <c r="CM143" s="182"/>
      <c r="CN143" s="182"/>
      <c r="CO143" s="182"/>
      <c r="CP143" s="182"/>
    </row>
    <row r="144" spans="1:94" ht="19.5" customHeight="1">
      <c r="A144" s="182" t="s">
        <v>832</v>
      </c>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c r="BJ144" s="182"/>
      <c r="BK144" s="182"/>
      <c r="BL144" s="182"/>
      <c r="BM144" s="182"/>
      <c r="BN144" s="182"/>
      <c r="BO144" s="182"/>
      <c r="BP144" s="182"/>
      <c r="BQ144" s="182"/>
      <c r="BR144" s="182"/>
      <c r="BS144" s="182"/>
      <c r="BT144" s="182"/>
      <c r="BU144" s="182"/>
      <c r="BV144" s="182"/>
      <c r="BW144" s="182"/>
      <c r="BX144" s="182"/>
      <c r="BY144" s="182"/>
      <c r="BZ144" s="182"/>
      <c r="CA144" s="182"/>
      <c r="CB144" s="182"/>
      <c r="CC144" s="182"/>
      <c r="CD144" s="182"/>
      <c r="CE144" s="182"/>
      <c r="CF144" s="182"/>
      <c r="CG144" s="182"/>
      <c r="CH144" s="182"/>
      <c r="CI144" s="182"/>
      <c r="CJ144" s="182"/>
      <c r="CK144" s="182"/>
      <c r="CL144" s="182"/>
      <c r="CM144" s="182"/>
      <c r="CN144" s="182"/>
      <c r="CO144" s="182"/>
      <c r="CP144" s="182"/>
    </row>
    <row r="145" spans="1:94" ht="19.5" customHeight="1">
      <c r="A145" s="182" t="s">
        <v>833</v>
      </c>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2"/>
      <c r="BR145" s="182"/>
      <c r="BS145" s="182"/>
      <c r="BT145" s="182"/>
      <c r="BU145" s="182"/>
      <c r="BV145" s="182"/>
      <c r="BW145" s="182"/>
      <c r="BX145" s="182"/>
      <c r="BY145" s="182"/>
      <c r="BZ145" s="182"/>
      <c r="CA145" s="182"/>
      <c r="CB145" s="182"/>
      <c r="CC145" s="182"/>
      <c r="CD145" s="182"/>
      <c r="CE145" s="182"/>
      <c r="CF145" s="182"/>
      <c r="CG145" s="182"/>
      <c r="CH145" s="182"/>
      <c r="CI145" s="182"/>
      <c r="CJ145" s="182"/>
      <c r="CK145" s="182"/>
      <c r="CL145" s="182"/>
      <c r="CM145" s="182"/>
      <c r="CN145" s="182"/>
      <c r="CO145" s="182"/>
      <c r="CP145" s="182"/>
    </row>
    <row r="146" spans="1:94" ht="19.5" customHeight="1">
      <c r="A146" s="182" t="s">
        <v>834</v>
      </c>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c r="BJ146" s="182"/>
      <c r="BK146" s="182"/>
      <c r="BL146" s="182"/>
      <c r="BM146" s="182"/>
      <c r="BN146" s="182"/>
      <c r="BO146" s="182"/>
      <c r="BP146" s="182"/>
      <c r="BQ146" s="182"/>
      <c r="BR146" s="182"/>
      <c r="BS146" s="182"/>
      <c r="BT146" s="182"/>
      <c r="BU146" s="182"/>
      <c r="BV146" s="182"/>
      <c r="BW146" s="182"/>
      <c r="BX146" s="182"/>
      <c r="BY146" s="182"/>
      <c r="BZ146" s="182"/>
      <c r="CA146" s="182"/>
      <c r="CB146" s="182"/>
      <c r="CC146" s="182"/>
      <c r="CD146" s="182"/>
      <c r="CE146" s="182"/>
      <c r="CF146" s="182"/>
      <c r="CG146" s="182"/>
      <c r="CH146" s="182"/>
      <c r="CI146" s="182"/>
      <c r="CJ146" s="182"/>
      <c r="CK146" s="182"/>
      <c r="CL146" s="182"/>
      <c r="CM146" s="182"/>
      <c r="CN146" s="182"/>
      <c r="CO146" s="182"/>
      <c r="CP146" s="182"/>
    </row>
    <row r="147" spans="1:94" ht="15.75" customHeight="1">
      <c r="A147" s="182" t="s">
        <v>835</v>
      </c>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c r="BN147" s="182"/>
      <c r="BO147" s="182"/>
      <c r="BP147" s="182"/>
      <c r="BQ147" s="182"/>
      <c r="BR147" s="182"/>
      <c r="BS147" s="182"/>
      <c r="BT147" s="182"/>
      <c r="BU147" s="182"/>
      <c r="BV147" s="182"/>
      <c r="BW147" s="182"/>
      <c r="BX147" s="182"/>
      <c r="BY147" s="182"/>
      <c r="BZ147" s="182"/>
      <c r="CA147" s="182"/>
      <c r="CB147" s="182"/>
      <c r="CC147" s="182"/>
      <c r="CD147" s="182"/>
      <c r="CE147" s="182"/>
      <c r="CF147" s="182"/>
      <c r="CG147" s="182"/>
      <c r="CH147" s="182"/>
      <c r="CI147" s="182"/>
      <c r="CJ147" s="182"/>
      <c r="CK147" s="182"/>
      <c r="CL147" s="182"/>
      <c r="CM147" s="182"/>
      <c r="CN147" s="182"/>
      <c r="CO147" s="182"/>
      <c r="CP147" s="182"/>
    </row>
    <row r="148" spans="1:94" ht="15.75" customHeight="1">
      <c r="A148" s="185" t="s">
        <v>836</v>
      </c>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c r="AS148" s="185"/>
      <c r="AT148" s="185"/>
      <c r="AU148" s="185"/>
      <c r="AV148" s="185"/>
      <c r="AW148" s="185"/>
      <c r="AX148" s="185"/>
      <c r="AY148" s="185"/>
      <c r="AZ148" s="185"/>
      <c r="BA148" s="185"/>
      <c r="BB148" s="185"/>
      <c r="BC148" s="185"/>
      <c r="BD148" s="185"/>
      <c r="BE148" s="185"/>
      <c r="BF148" s="185"/>
      <c r="BG148" s="185"/>
      <c r="BH148" s="185"/>
      <c r="BI148" s="185"/>
      <c r="BJ148" s="185"/>
      <c r="BK148" s="185"/>
      <c r="BL148" s="185"/>
      <c r="BM148" s="185"/>
      <c r="BN148" s="185"/>
      <c r="BO148" s="185"/>
      <c r="BP148" s="185"/>
      <c r="BQ148" s="185"/>
      <c r="BR148" s="185"/>
      <c r="BS148" s="185"/>
      <c r="BT148" s="185"/>
      <c r="BU148" s="185"/>
      <c r="BV148" s="185"/>
      <c r="BW148" s="185"/>
      <c r="BX148" s="185"/>
      <c r="BY148" s="185"/>
      <c r="BZ148" s="185"/>
      <c r="CA148" s="185"/>
      <c r="CB148" s="185"/>
      <c r="CC148" s="185"/>
      <c r="CD148" s="185"/>
      <c r="CE148" s="185"/>
      <c r="CF148" s="185"/>
      <c r="CG148" s="185"/>
      <c r="CH148" s="185"/>
      <c r="CI148" s="185"/>
      <c r="CJ148" s="185"/>
      <c r="CK148" s="185"/>
      <c r="CL148" s="185"/>
      <c r="CM148" s="185"/>
      <c r="CN148" s="185"/>
      <c r="CO148" s="185"/>
      <c r="CP148" s="185"/>
    </row>
    <row r="149" spans="1:94" ht="15.75" customHeight="1">
      <c r="A149" s="182" t="s">
        <v>837</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182"/>
      <c r="BW149" s="182"/>
      <c r="BX149" s="182"/>
      <c r="BY149" s="182"/>
      <c r="BZ149" s="182"/>
      <c r="CA149" s="182"/>
      <c r="CB149" s="182"/>
      <c r="CC149" s="182"/>
      <c r="CD149" s="182"/>
      <c r="CE149" s="182"/>
      <c r="CF149" s="182"/>
      <c r="CG149" s="182"/>
      <c r="CH149" s="182"/>
      <c r="CI149" s="182"/>
      <c r="CJ149" s="182"/>
      <c r="CK149" s="182"/>
      <c r="CL149" s="182"/>
      <c r="CM149" s="182"/>
      <c r="CN149" s="182"/>
      <c r="CO149" s="182"/>
      <c r="CP149" s="182"/>
    </row>
    <row r="150" spans="1:94" ht="15.75" customHeight="1">
      <c r="A150" s="182" t="s">
        <v>838</v>
      </c>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182"/>
      <c r="BW150" s="182"/>
      <c r="BX150" s="182"/>
      <c r="BY150" s="182"/>
      <c r="BZ150" s="182"/>
      <c r="CA150" s="182"/>
      <c r="CB150" s="182"/>
      <c r="CC150" s="182"/>
      <c r="CD150" s="182"/>
      <c r="CE150" s="182"/>
      <c r="CF150" s="182"/>
      <c r="CG150" s="182"/>
      <c r="CH150" s="182"/>
      <c r="CI150" s="182"/>
      <c r="CJ150" s="182"/>
      <c r="CK150" s="182"/>
      <c r="CL150" s="182"/>
      <c r="CM150" s="182"/>
      <c r="CN150" s="182"/>
      <c r="CO150" s="182"/>
      <c r="CP150" s="182"/>
    </row>
    <row r="151" spans="1:94" ht="15.75" customHeight="1">
      <c r="A151" s="182" t="s">
        <v>839</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182"/>
      <c r="BW151" s="182"/>
      <c r="BX151" s="182"/>
      <c r="BY151" s="182"/>
      <c r="BZ151" s="182"/>
      <c r="CA151" s="182"/>
      <c r="CB151" s="182"/>
      <c r="CC151" s="182"/>
      <c r="CD151" s="182"/>
      <c r="CE151" s="182"/>
      <c r="CF151" s="182"/>
      <c r="CG151" s="182"/>
      <c r="CH151" s="182"/>
      <c r="CI151" s="182"/>
      <c r="CJ151" s="182"/>
      <c r="CK151" s="182"/>
      <c r="CL151" s="182"/>
      <c r="CM151" s="182"/>
      <c r="CN151" s="182"/>
      <c r="CO151" s="182"/>
      <c r="CP151" s="182"/>
    </row>
    <row r="152" spans="1:94" ht="15.75" customHeight="1">
      <c r="A152" s="182" t="s">
        <v>840</v>
      </c>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row>
    <row r="153" spans="1:94" ht="15.75" customHeight="1">
      <c r="A153" s="182" t="s">
        <v>841</v>
      </c>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c r="BJ153" s="182"/>
      <c r="BK153" s="182"/>
      <c r="BL153" s="182"/>
      <c r="BM153" s="182"/>
      <c r="BN153" s="182"/>
      <c r="BO153" s="182"/>
      <c r="BP153" s="182"/>
      <c r="BQ153" s="182"/>
      <c r="BR153" s="182"/>
      <c r="BS153" s="182"/>
      <c r="BT153" s="182"/>
      <c r="BU153" s="182"/>
      <c r="BV153" s="182"/>
      <c r="BW153" s="182"/>
      <c r="BX153" s="182"/>
      <c r="BY153" s="182"/>
      <c r="BZ153" s="182"/>
      <c r="CA153" s="182"/>
      <c r="CB153" s="182"/>
      <c r="CC153" s="182"/>
      <c r="CD153" s="182"/>
      <c r="CE153" s="182"/>
      <c r="CF153" s="182"/>
      <c r="CG153" s="182"/>
      <c r="CH153" s="182"/>
      <c r="CI153" s="182"/>
      <c r="CJ153" s="182"/>
      <c r="CK153" s="182"/>
      <c r="CL153" s="182"/>
      <c r="CM153" s="182"/>
      <c r="CN153" s="182"/>
      <c r="CO153" s="182"/>
      <c r="CP153" s="182"/>
    </row>
    <row r="154" spans="1:94" ht="15.75" customHeight="1">
      <c r="A154" s="182" t="s">
        <v>842</v>
      </c>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row>
    <row r="155" spans="1:94" ht="15.75" customHeight="1">
      <c r="A155" s="185" t="s">
        <v>843</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5"/>
      <c r="BY155" s="185"/>
      <c r="BZ155" s="185"/>
      <c r="CA155" s="185"/>
      <c r="CB155" s="185"/>
      <c r="CC155" s="185"/>
      <c r="CD155" s="185"/>
      <c r="CE155" s="185"/>
      <c r="CF155" s="185"/>
      <c r="CG155" s="185"/>
      <c r="CH155" s="185"/>
      <c r="CI155" s="185"/>
      <c r="CJ155" s="185"/>
      <c r="CK155" s="185"/>
      <c r="CL155" s="185"/>
      <c r="CM155" s="185"/>
      <c r="CN155" s="185"/>
      <c r="CO155" s="185"/>
      <c r="CP155" s="185"/>
    </row>
    <row r="156" spans="1:94" ht="15.75" customHeight="1">
      <c r="A156" s="185" t="s">
        <v>844</v>
      </c>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c r="BW156" s="185"/>
      <c r="BX156" s="185"/>
      <c r="BY156" s="185"/>
      <c r="BZ156" s="185"/>
      <c r="CA156" s="185"/>
      <c r="CB156" s="185"/>
      <c r="CC156" s="185"/>
      <c r="CD156" s="185"/>
      <c r="CE156" s="185"/>
      <c r="CF156" s="185"/>
      <c r="CG156" s="185"/>
      <c r="CH156" s="185"/>
      <c r="CI156" s="185"/>
      <c r="CJ156" s="185"/>
      <c r="CK156" s="185"/>
      <c r="CL156" s="185"/>
      <c r="CM156" s="185"/>
      <c r="CN156" s="185"/>
      <c r="CO156" s="185"/>
      <c r="CP156" s="185"/>
    </row>
    <row r="157" spans="1:94" ht="15.75" customHeight="1">
      <c r="A157" s="182" t="s">
        <v>845</v>
      </c>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c r="BJ157" s="182"/>
      <c r="BK157" s="182"/>
      <c r="BL157" s="182"/>
      <c r="BM157" s="182"/>
      <c r="BN157" s="182"/>
      <c r="BO157" s="182"/>
      <c r="BP157" s="182"/>
      <c r="BQ157" s="182"/>
      <c r="BR157" s="182"/>
      <c r="BS157" s="182"/>
      <c r="BT157" s="182"/>
      <c r="BU157" s="182"/>
      <c r="BV157" s="182"/>
      <c r="BW157" s="182"/>
      <c r="BX157" s="182"/>
      <c r="BY157" s="182"/>
      <c r="BZ157" s="182"/>
      <c r="CA157" s="182"/>
      <c r="CB157" s="182"/>
      <c r="CC157" s="182"/>
      <c r="CD157" s="182"/>
      <c r="CE157" s="182"/>
      <c r="CF157" s="182"/>
      <c r="CG157" s="182"/>
      <c r="CH157" s="182"/>
      <c r="CI157" s="182"/>
      <c r="CJ157" s="182"/>
      <c r="CK157" s="182"/>
      <c r="CL157" s="182"/>
      <c r="CM157" s="182"/>
      <c r="CN157" s="182"/>
      <c r="CO157" s="182"/>
      <c r="CP157" s="182"/>
    </row>
    <row r="158" spans="1:94" ht="15.75" customHeight="1">
      <c r="A158" s="182" t="s">
        <v>846</v>
      </c>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82"/>
      <c r="BF158" s="182"/>
      <c r="BG158" s="182"/>
      <c r="BH158" s="182"/>
      <c r="BI158" s="182"/>
      <c r="BJ158" s="182"/>
      <c r="BK158" s="182"/>
      <c r="BL158" s="182"/>
      <c r="BM158" s="182"/>
      <c r="BN158" s="182"/>
      <c r="BO158" s="182"/>
      <c r="BP158" s="182"/>
      <c r="BQ158" s="182"/>
      <c r="BR158" s="182"/>
      <c r="BS158" s="182"/>
      <c r="BT158" s="182"/>
      <c r="BU158" s="182"/>
      <c r="BV158" s="182"/>
      <c r="BW158" s="182"/>
      <c r="BX158" s="182"/>
      <c r="BY158" s="182"/>
      <c r="BZ158" s="182"/>
      <c r="CA158" s="182"/>
      <c r="CB158" s="182"/>
      <c r="CC158" s="182"/>
      <c r="CD158" s="182"/>
      <c r="CE158" s="182"/>
      <c r="CF158" s="182"/>
      <c r="CG158" s="182"/>
      <c r="CH158" s="182"/>
      <c r="CI158" s="182"/>
      <c r="CJ158" s="182"/>
      <c r="CK158" s="182"/>
      <c r="CL158" s="182"/>
      <c r="CM158" s="182"/>
      <c r="CN158" s="182"/>
      <c r="CO158" s="182"/>
      <c r="CP158" s="182"/>
    </row>
    <row r="159" spans="1:94" ht="15.75" customHeight="1">
      <c r="A159" s="185" t="s">
        <v>847</v>
      </c>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185"/>
      <c r="CD159" s="185"/>
      <c r="CE159" s="185"/>
      <c r="CF159" s="185"/>
      <c r="CG159" s="185"/>
      <c r="CH159" s="185"/>
      <c r="CI159" s="185"/>
      <c r="CJ159" s="185"/>
      <c r="CK159" s="185"/>
      <c r="CL159" s="185"/>
      <c r="CM159" s="185"/>
      <c r="CN159" s="185"/>
      <c r="CO159" s="185"/>
      <c r="CP159" s="185"/>
    </row>
    <row r="160" spans="1:94" ht="15.75" customHeight="1">
      <c r="A160" s="185" t="s">
        <v>848</v>
      </c>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c r="AS160" s="185"/>
      <c r="AT160" s="185"/>
      <c r="AU160" s="185"/>
      <c r="AV160" s="185"/>
      <c r="AW160" s="185"/>
      <c r="AX160" s="185"/>
      <c r="AY160" s="185"/>
      <c r="AZ160" s="185"/>
      <c r="BA160" s="185"/>
      <c r="BB160" s="185"/>
      <c r="BC160" s="185"/>
      <c r="BD160" s="185"/>
      <c r="BE160" s="185"/>
      <c r="BF160" s="185"/>
      <c r="BG160" s="185"/>
      <c r="BH160" s="185"/>
      <c r="BI160" s="185"/>
      <c r="BJ160" s="185"/>
      <c r="BK160" s="185"/>
      <c r="BL160" s="185"/>
      <c r="BM160" s="185"/>
      <c r="BN160" s="185"/>
      <c r="BO160" s="185"/>
      <c r="BP160" s="185"/>
      <c r="BQ160" s="185"/>
      <c r="BR160" s="185"/>
      <c r="BS160" s="185"/>
      <c r="BT160" s="185"/>
      <c r="BU160" s="185"/>
      <c r="BV160" s="185"/>
      <c r="BW160" s="185"/>
      <c r="BX160" s="185"/>
      <c r="BY160" s="185"/>
      <c r="BZ160" s="185"/>
      <c r="CA160" s="185"/>
      <c r="CB160" s="185"/>
      <c r="CC160" s="185"/>
      <c r="CD160" s="185"/>
      <c r="CE160" s="185"/>
      <c r="CF160" s="185"/>
      <c r="CG160" s="185"/>
      <c r="CH160" s="185"/>
      <c r="CI160" s="185"/>
      <c r="CJ160" s="185"/>
      <c r="CK160" s="185"/>
      <c r="CL160" s="185"/>
      <c r="CM160" s="185"/>
      <c r="CN160" s="185"/>
      <c r="CO160" s="185"/>
      <c r="CP160" s="185"/>
    </row>
    <row r="161" spans="1:94" ht="15.75" customHeight="1">
      <c r="A161" s="185" t="s">
        <v>849</v>
      </c>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c r="CO161" s="185"/>
      <c r="CP161" s="185"/>
    </row>
    <row r="162" spans="1:94" ht="15.75" customHeight="1">
      <c r="A162" s="183" t="s">
        <v>1360</v>
      </c>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183"/>
      <c r="AV162" s="183"/>
      <c r="AW162" s="183"/>
      <c r="AX162" s="183"/>
      <c r="AY162" s="183"/>
      <c r="AZ162" s="183"/>
      <c r="BA162" s="183"/>
      <c r="BB162" s="183"/>
      <c r="BC162" s="183"/>
      <c r="BD162" s="183"/>
      <c r="BE162" s="183"/>
      <c r="BF162" s="183"/>
      <c r="BG162" s="183"/>
      <c r="BH162" s="183"/>
      <c r="BI162" s="183"/>
      <c r="BJ162" s="183"/>
      <c r="BK162" s="183"/>
      <c r="BL162" s="183"/>
      <c r="BM162" s="183"/>
      <c r="BN162" s="183"/>
      <c r="BO162" s="183"/>
      <c r="BP162" s="183"/>
      <c r="BQ162" s="183"/>
      <c r="BR162" s="183"/>
      <c r="BS162" s="183"/>
      <c r="BT162" s="183"/>
      <c r="BU162" s="183"/>
      <c r="BV162" s="183"/>
      <c r="BW162" s="183"/>
      <c r="BX162" s="183"/>
      <c r="BY162" s="183"/>
      <c r="BZ162" s="183"/>
      <c r="CA162" s="183"/>
      <c r="CB162" s="183"/>
      <c r="CC162" s="183"/>
      <c r="CD162" s="183"/>
      <c r="CE162" s="183"/>
      <c r="CF162" s="183"/>
      <c r="CG162" s="183"/>
      <c r="CH162" s="183"/>
      <c r="CI162" s="183"/>
      <c r="CJ162" s="183"/>
      <c r="CK162" s="183"/>
      <c r="CL162" s="183"/>
      <c r="CM162" s="183"/>
      <c r="CN162" s="183"/>
      <c r="CO162" s="183"/>
      <c r="CP162" s="183"/>
    </row>
    <row r="163" spans="1:94" ht="20.25" customHeight="1">
      <c r="A163" s="182" t="s">
        <v>1361</v>
      </c>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row>
    <row r="164" spans="1:94" ht="20.25" customHeight="1">
      <c r="A164" s="182" t="s">
        <v>1362</v>
      </c>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c r="BJ164" s="182"/>
      <c r="BK164" s="182"/>
      <c r="BL164" s="182"/>
      <c r="BM164" s="182"/>
      <c r="BN164" s="182"/>
      <c r="BO164" s="182"/>
      <c r="BP164" s="182"/>
      <c r="BQ164" s="182"/>
      <c r="BR164" s="182"/>
      <c r="BS164" s="182"/>
      <c r="BT164" s="182"/>
      <c r="BU164" s="182"/>
      <c r="BV164" s="182"/>
      <c r="BW164" s="182"/>
      <c r="BX164" s="182"/>
      <c r="BY164" s="182"/>
      <c r="BZ164" s="182"/>
      <c r="CA164" s="182"/>
      <c r="CB164" s="182"/>
      <c r="CC164" s="182"/>
      <c r="CD164" s="182"/>
      <c r="CE164" s="182"/>
      <c r="CF164" s="182"/>
      <c r="CG164" s="182"/>
      <c r="CH164" s="182"/>
      <c r="CI164" s="182"/>
      <c r="CJ164" s="182"/>
      <c r="CK164" s="182"/>
      <c r="CL164" s="182"/>
      <c r="CM164" s="182"/>
      <c r="CN164" s="182"/>
      <c r="CO164" s="182"/>
      <c r="CP164" s="182"/>
    </row>
    <row r="165" spans="1:94" ht="20.25" customHeight="1">
      <c r="A165" s="182" t="s">
        <v>1363</v>
      </c>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row>
    <row r="166" spans="1:94" ht="20.25" customHeight="1">
      <c r="A166" s="182" t="s">
        <v>1364</v>
      </c>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182"/>
      <c r="BW166" s="182"/>
      <c r="BX166" s="182"/>
      <c r="BY166" s="182"/>
      <c r="BZ166" s="182"/>
      <c r="CA166" s="182"/>
      <c r="CB166" s="182"/>
      <c r="CC166" s="182"/>
      <c r="CD166" s="182"/>
      <c r="CE166" s="182"/>
      <c r="CF166" s="182"/>
      <c r="CG166" s="182"/>
      <c r="CH166" s="182"/>
      <c r="CI166" s="182"/>
      <c r="CJ166" s="182"/>
      <c r="CK166" s="182"/>
      <c r="CL166" s="182"/>
      <c r="CM166" s="182"/>
      <c r="CN166" s="182"/>
      <c r="CO166" s="182"/>
      <c r="CP166" s="182"/>
    </row>
    <row r="167" spans="1:94" ht="20.25" customHeight="1">
      <c r="A167" s="182" t="s">
        <v>1365</v>
      </c>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182"/>
      <c r="BW167" s="182"/>
      <c r="BX167" s="182"/>
      <c r="BY167" s="182"/>
      <c r="BZ167" s="182"/>
      <c r="CA167" s="182"/>
      <c r="CB167" s="182"/>
      <c r="CC167" s="182"/>
      <c r="CD167" s="182"/>
      <c r="CE167" s="182"/>
      <c r="CF167" s="182"/>
      <c r="CG167" s="182"/>
      <c r="CH167" s="182"/>
      <c r="CI167" s="182"/>
      <c r="CJ167" s="182"/>
      <c r="CK167" s="182"/>
      <c r="CL167" s="182"/>
      <c r="CM167" s="182"/>
      <c r="CN167" s="182"/>
      <c r="CO167" s="182"/>
      <c r="CP167" s="182"/>
    </row>
    <row r="168" spans="1:94" ht="20.25" customHeight="1">
      <c r="A168" s="182" t="s">
        <v>1366</v>
      </c>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182"/>
      <c r="BW168" s="182"/>
      <c r="BX168" s="182"/>
      <c r="BY168" s="182"/>
      <c r="BZ168" s="182"/>
      <c r="CA168" s="182"/>
      <c r="CB168" s="182"/>
      <c r="CC168" s="182"/>
      <c r="CD168" s="182"/>
      <c r="CE168" s="182"/>
      <c r="CF168" s="182"/>
      <c r="CG168" s="182"/>
      <c r="CH168" s="182"/>
      <c r="CI168" s="182"/>
      <c r="CJ168" s="182"/>
      <c r="CK168" s="182"/>
      <c r="CL168" s="182"/>
      <c r="CM168" s="182"/>
      <c r="CN168" s="182"/>
      <c r="CO168" s="182"/>
      <c r="CP168" s="182"/>
    </row>
    <row r="169" spans="1:94" ht="20.25" customHeight="1">
      <c r="A169" s="183" t="s">
        <v>850</v>
      </c>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83"/>
      <c r="AQ169" s="183"/>
      <c r="AR169" s="183"/>
      <c r="AS169" s="183"/>
      <c r="AT169" s="183"/>
      <c r="AU169" s="183"/>
      <c r="AV169" s="183"/>
      <c r="AW169" s="183"/>
      <c r="AX169" s="183"/>
      <c r="AY169" s="183"/>
      <c r="AZ169" s="183"/>
      <c r="BA169" s="183"/>
      <c r="BB169" s="183"/>
      <c r="BC169" s="183"/>
      <c r="BD169" s="183"/>
      <c r="BE169" s="183"/>
      <c r="BF169" s="183"/>
      <c r="BG169" s="183"/>
      <c r="BH169" s="183"/>
      <c r="BI169" s="183"/>
      <c r="BJ169" s="183"/>
      <c r="BK169" s="183"/>
      <c r="BL169" s="183"/>
      <c r="BM169" s="183"/>
      <c r="BN169" s="183"/>
      <c r="BO169" s="183"/>
      <c r="BP169" s="183"/>
      <c r="BQ169" s="183"/>
      <c r="BR169" s="183"/>
      <c r="BS169" s="183"/>
      <c r="BT169" s="183"/>
      <c r="BU169" s="183"/>
      <c r="BV169" s="183"/>
      <c r="BW169" s="183"/>
      <c r="BX169" s="183"/>
      <c r="BY169" s="183"/>
      <c r="BZ169" s="183"/>
      <c r="CA169" s="183"/>
      <c r="CB169" s="183"/>
      <c r="CC169" s="183"/>
      <c r="CD169" s="183"/>
      <c r="CE169" s="183"/>
      <c r="CF169" s="183"/>
      <c r="CG169" s="183"/>
      <c r="CH169" s="183"/>
      <c r="CI169" s="183"/>
      <c r="CJ169" s="183"/>
      <c r="CK169" s="183"/>
      <c r="CL169" s="183"/>
      <c r="CM169" s="183"/>
      <c r="CN169" s="183"/>
      <c r="CO169" s="183"/>
      <c r="CP169" s="183"/>
    </row>
    <row r="170" spans="1:94" ht="18" customHeight="1">
      <c r="A170" s="182" t="s">
        <v>1367</v>
      </c>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182"/>
      <c r="BB170" s="182"/>
      <c r="BC170" s="182"/>
      <c r="BD170" s="182"/>
      <c r="BE170" s="182"/>
      <c r="BF170" s="182"/>
      <c r="BG170" s="182"/>
      <c r="BH170" s="182"/>
      <c r="BI170" s="182"/>
      <c r="BJ170" s="182"/>
      <c r="BK170" s="182"/>
      <c r="BL170" s="182"/>
      <c r="BM170" s="182"/>
      <c r="BN170" s="182"/>
      <c r="BO170" s="182"/>
      <c r="BP170" s="182"/>
      <c r="BQ170" s="182"/>
      <c r="BR170" s="182"/>
      <c r="BS170" s="182"/>
      <c r="BT170" s="182"/>
      <c r="BU170" s="182"/>
      <c r="BV170" s="182"/>
      <c r="BW170" s="182"/>
      <c r="BX170" s="182"/>
      <c r="BY170" s="182"/>
      <c r="BZ170" s="182"/>
      <c r="CA170" s="182"/>
      <c r="CB170" s="182"/>
      <c r="CC170" s="182"/>
      <c r="CD170" s="182"/>
      <c r="CE170" s="182"/>
      <c r="CF170" s="182"/>
      <c r="CG170" s="182"/>
      <c r="CH170" s="182"/>
      <c r="CI170" s="182"/>
      <c r="CJ170" s="182"/>
      <c r="CK170" s="182"/>
      <c r="CL170" s="182"/>
      <c r="CM170" s="182"/>
      <c r="CN170" s="182"/>
      <c r="CO170" s="182"/>
      <c r="CP170" s="182"/>
    </row>
    <row r="171" spans="1:94" ht="18" customHeight="1">
      <c r="A171" s="182" t="s">
        <v>851</v>
      </c>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182"/>
      <c r="BB171" s="182"/>
      <c r="BC171" s="182"/>
      <c r="BD171" s="182"/>
      <c r="BE171" s="182"/>
      <c r="BF171" s="182"/>
      <c r="BG171" s="182"/>
      <c r="BH171" s="182"/>
      <c r="BI171" s="182"/>
      <c r="BJ171" s="182"/>
      <c r="BK171" s="182"/>
      <c r="BL171" s="182"/>
      <c r="BM171" s="182"/>
      <c r="BN171" s="182"/>
      <c r="BO171" s="182"/>
      <c r="BP171" s="182"/>
      <c r="BQ171" s="182"/>
      <c r="BR171" s="182"/>
      <c r="BS171" s="182"/>
      <c r="BT171" s="182"/>
      <c r="BU171" s="182"/>
      <c r="BV171" s="182"/>
      <c r="BW171" s="182"/>
      <c r="BX171" s="182"/>
      <c r="BY171" s="182"/>
      <c r="BZ171" s="182"/>
      <c r="CA171" s="182"/>
      <c r="CB171" s="182"/>
      <c r="CC171" s="182"/>
      <c r="CD171" s="182"/>
      <c r="CE171" s="182"/>
      <c r="CF171" s="182"/>
      <c r="CG171" s="182"/>
      <c r="CH171" s="182"/>
      <c r="CI171" s="182"/>
      <c r="CJ171" s="182"/>
      <c r="CK171" s="182"/>
      <c r="CL171" s="182"/>
      <c r="CM171" s="182"/>
      <c r="CN171" s="182"/>
      <c r="CO171" s="182"/>
      <c r="CP171" s="182"/>
    </row>
    <row r="172" spans="1:94" ht="18" customHeight="1">
      <c r="A172" s="182" t="s">
        <v>852</v>
      </c>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2"/>
      <c r="BE172" s="182"/>
      <c r="BF172" s="182"/>
      <c r="BG172" s="182"/>
      <c r="BH172" s="182"/>
      <c r="BI172" s="182"/>
      <c r="BJ172" s="182"/>
      <c r="BK172" s="182"/>
      <c r="BL172" s="182"/>
      <c r="BM172" s="182"/>
      <c r="BN172" s="182"/>
      <c r="BO172" s="182"/>
      <c r="BP172" s="182"/>
      <c r="BQ172" s="182"/>
      <c r="BR172" s="182"/>
      <c r="BS172" s="182"/>
      <c r="BT172" s="182"/>
      <c r="BU172" s="182"/>
      <c r="BV172" s="182"/>
      <c r="BW172" s="182"/>
      <c r="BX172" s="182"/>
      <c r="BY172" s="182"/>
      <c r="BZ172" s="182"/>
      <c r="CA172" s="182"/>
      <c r="CB172" s="182"/>
      <c r="CC172" s="182"/>
      <c r="CD172" s="182"/>
      <c r="CE172" s="182"/>
      <c r="CF172" s="182"/>
      <c r="CG172" s="182"/>
      <c r="CH172" s="182"/>
      <c r="CI172" s="182"/>
      <c r="CJ172" s="182"/>
      <c r="CK172" s="182"/>
      <c r="CL172" s="182"/>
      <c r="CM172" s="182"/>
      <c r="CN172" s="182"/>
      <c r="CO172" s="182"/>
      <c r="CP172" s="182"/>
    </row>
    <row r="173" spans="1:94" ht="18" customHeight="1">
      <c r="A173" s="182" t="s">
        <v>1368</v>
      </c>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2"/>
      <c r="AD173" s="182"/>
      <c r="AE173" s="182"/>
      <c r="AF173" s="182"/>
      <c r="AG173" s="182"/>
      <c r="AH173" s="182"/>
      <c r="AI173" s="182"/>
      <c r="AJ173" s="182"/>
      <c r="AK173" s="182"/>
      <c r="AL173" s="182"/>
      <c r="AM173" s="182"/>
      <c r="AN173" s="182"/>
      <c r="AO173" s="182"/>
      <c r="AP173" s="182"/>
      <c r="AQ173" s="182"/>
      <c r="AR173" s="182"/>
      <c r="AS173" s="182"/>
      <c r="AT173" s="182"/>
      <c r="AU173" s="182"/>
      <c r="AV173" s="182"/>
      <c r="AW173" s="182"/>
      <c r="AX173" s="182"/>
      <c r="AY173" s="182"/>
      <c r="AZ173" s="182"/>
      <c r="BA173" s="182"/>
      <c r="BB173" s="182"/>
      <c r="BC173" s="182"/>
      <c r="BD173" s="182"/>
      <c r="BE173" s="182"/>
      <c r="BF173" s="182"/>
      <c r="BG173" s="182"/>
      <c r="BH173" s="182"/>
      <c r="BI173" s="182"/>
      <c r="BJ173" s="182"/>
      <c r="BK173" s="182"/>
      <c r="BL173" s="182"/>
      <c r="BM173" s="182"/>
      <c r="BN173" s="182"/>
      <c r="BO173" s="182"/>
      <c r="BP173" s="182"/>
      <c r="BQ173" s="182"/>
      <c r="BR173" s="182"/>
      <c r="BS173" s="182"/>
      <c r="BT173" s="182"/>
      <c r="BU173" s="182"/>
      <c r="BV173" s="182"/>
      <c r="BW173" s="182"/>
      <c r="BX173" s="182"/>
      <c r="BY173" s="182"/>
      <c r="BZ173" s="182"/>
      <c r="CA173" s="182"/>
      <c r="CB173" s="182"/>
      <c r="CC173" s="182"/>
      <c r="CD173" s="182"/>
      <c r="CE173" s="182"/>
      <c r="CF173" s="182"/>
      <c r="CG173" s="182"/>
      <c r="CH173" s="182"/>
      <c r="CI173" s="182"/>
      <c r="CJ173" s="182"/>
      <c r="CK173" s="182"/>
      <c r="CL173" s="182"/>
      <c r="CM173" s="182"/>
      <c r="CN173" s="182"/>
      <c r="CO173" s="182"/>
      <c r="CP173" s="182"/>
    </row>
    <row r="174" spans="1:94" ht="18" customHeight="1">
      <c r="A174" s="182" t="s">
        <v>853</v>
      </c>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row>
    <row r="175" spans="1:94" ht="15.75" customHeight="1">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2"/>
      <c r="AL175" s="182"/>
      <c r="AM175" s="182"/>
      <c r="AN175" s="182"/>
      <c r="AO175" s="182"/>
      <c r="AP175" s="182"/>
      <c r="AQ175" s="182"/>
      <c r="AR175" s="182"/>
      <c r="AS175" s="182"/>
      <c r="AT175" s="182"/>
      <c r="AU175" s="182"/>
      <c r="AV175" s="182"/>
      <c r="AW175" s="182"/>
      <c r="AX175" s="182"/>
      <c r="AY175" s="182"/>
      <c r="AZ175" s="182"/>
      <c r="BA175" s="182"/>
      <c r="BB175" s="182"/>
      <c r="BC175" s="182"/>
      <c r="BD175" s="182"/>
      <c r="BE175" s="182"/>
      <c r="BF175" s="182"/>
      <c r="BG175" s="182"/>
      <c r="BH175" s="182"/>
      <c r="BI175" s="182"/>
      <c r="BJ175" s="182"/>
      <c r="BK175" s="182"/>
      <c r="BL175" s="182"/>
      <c r="BM175" s="182"/>
      <c r="BN175" s="182"/>
      <c r="BO175" s="182"/>
      <c r="BP175" s="182"/>
      <c r="BQ175" s="182"/>
      <c r="BR175" s="182"/>
      <c r="BS175" s="182"/>
      <c r="BT175" s="182"/>
      <c r="BU175" s="182"/>
      <c r="BV175" s="182"/>
      <c r="BW175" s="182"/>
      <c r="BX175" s="182"/>
      <c r="BY175" s="182"/>
      <c r="BZ175" s="182"/>
      <c r="CA175" s="182"/>
      <c r="CB175" s="182"/>
      <c r="CC175" s="182"/>
      <c r="CD175" s="182"/>
      <c r="CE175" s="182"/>
      <c r="CF175" s="182"/>
      <c r="CG175" s="182"/>
      <c r="CH175" s="182"/>
      <c r="CI175" s="182"/>
      <c r="CJ175" s="182"/>
      <c r="CK175" s="182"/>
      <c r="CL175" s="182"/>
      <c r="CM175" s="182"/>
      <c r="CN175" s="182"/>
      <c r="CO175" s="182"/>
      <c r="CP175" s="182"/>
    </row>
    <row r="176" spans="1:94" ht="15.75" customHeight="1">
      <c r="A176" s="183" t="s">
        <v>854</v>
      </c>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3"/>
      <c r="AQ176" s="183"/>
      <c r="AR176" s="183"/>
      <c r="AS176" s="183"/>
      <c r="AT176" s="183"/>
      <c r="AU176" s="183"/>
      <c r="AV176" s="183"/>
      <c r="AW176" s="183"/>
      <c r="AX176" s="183"/>
      <c r="AY176" s="183"/>
      <c r="AZ176" s="183"/>
      <c r="BA176" s="183"/>
      <c r="BB176" s="183"/>
      <c r="BC176" s="183"/>
      <c r="BD176" s="183"/>
      <c r="BE176" s="183"/>
      <c r="BF176" s="183"/>
      <c r="BG176" s="183"/>
      <c r="BH176" s="183"/>
      <c r="BI176" s="183"/>
      <c r="BJ176" s="183"/>
      <c r="BK176" s="183"/>
      <c r="BL176" s="183"/>
      <c r="BM176" s="183"/>
      <c r="BN176" s="183"/>
      <c r="BO176" s="183"/>
      <c r="BP176" s="183"/>
      <c r="BQ176" s="183"/>
      <c r="BR176" s="183"/>
      <c r="BS176" s="183"/>
      <c r="BT176" s="183"/>
      <c r="BU176" s="183"/>
      <c r="BV176" s="183"/>
      <c r="BW176" s="183"/>
      <c r="BX176" s="183"/>
      <c r="BY176" s="183"/>
      <c r="BZ176" s="183"/>
      <c r="CA176" s="183"/>
      <c r="CB176" s="183"/>
      <c r="CC176" s="183"/>
      <c r="CD176" s="183"/>
      <c r="CE176" s="183"/>
      <c r="CF176" s="183"/>
      <c r="CG176" s="183"/>
      <c r="CH176" s="183"/>
      <c r="CI176" s="183"/>
      <c r="CJ176" s="183"/>
      <c r="CK176" s="183"/>
      <c r="CL176" s="183"/>
      <c r="CM176" s="183"/>
      <c r="CN176" s="183"/>
      <c r="CO176" s="183"/>
      <c r="CP176" s="183"/>
    </row>
    <row r="177" spans="1:92" ht="15.75" customHeight="1">
      <c r="A177" s="108"/>
    </row>
    <row r="178" spans="1:92" ht="15.75" customHeight="1">
      <c r="A178" s="109"/>
    </row>
    <row r="179" spans="1:92" ht="15.75" customHeight="1">
      <c r="A179" s="188" t="s">
        <v>855</v>
      </c>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c r="AS179" s="188"/>
      <c r="AT179" s="184" t="s">
        <v>709</v>
      </c>
      <c r="AU179" s="184"/>
      <c r="AV179" s="184"/>
      <c r="AW179" s="184"/>
      <c r="AX179" s="184"/>
      <c r="AY179" s="184"/>
      <c r="AZ179" s="184"/>
      <c r="BA179" s="184"/>
      <c r="BB179" s="184"/>
      <c r="BC179" s="184"/>
      <c r="BD179" s="184"/>
      <c r="BE179" s="184"/>
      <c r="BF179" s="184"/>
      <c r="BG179" s="184"/>
      <c r="BH179" s="184"/>
      <c r="BI179" s="184"/>
      <c r="BJ179" s="184"/>
      <c r="BK179" s="184"/>
      <c r="BL179" s="184"/>
      <c r="BM179" s="184"/>
      <c r="BN179" s="184"/>
      <c r="BO179" s="184"/>
      <c r="BP179" s="184"/>
      <c r="BQ179" s="184"/>
      <c r="BR179" s="184"/>
      <c r="BS179" s="184"/>
      <c r="BT179" s="184"/>
      <c r="BU179" s="184" t="s">
        <v>710</v>
      </c>
      <c r="BV179" s="184"/>
      <c r="BW179" s="184"/>
      <c r="BX179" s="184"/>
      <c r="BY179" s="184"/>
      <c r="BZ179" s="184"/>
      <c r="CA179" s="184"/>
      <c r="CB179" s="184"/>
      <c r="CC179" s="184"/>
      <c r="CD179" s="184"/>
      <c r="CE179" s="184"/>
      <c r="CF179" s="184"/>
      <c r="CG179" s="184"/>
      <c r="CH179" s="184"/>
      <c r="CI179" s="184"/>
      <c r="CJ179" s="184"/>
      <c r="CK179" s="184"/>
      <c r="CL179" s="184"/>
      <c r="CM179" s="184"/>
      <c r="CN179" s="184"/>
    </row>
    <row r="180" spans="1:92" ht="15.75" customHeight="1">
      <c r="A180" s="182" t="s">
        <v>856</v>
      </c>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7">
        <v>5681723</v>
      </c>
      <c r="AU180" s="187"/>
      <c r="AV180" s="187"/>
      <c r="AW180" s="187"/>
      <c r="AX180" s="187"/>
      <c r="AY180" s="187"/>
      <c r="AZ180" s="187"/>
      <c r="BA180" s="187"/>
      <c r="BB180" s="187"/>
      <c r="BC180" s="187"/>
      <c r="BD180" s="187"/>
      <c r="BE180" s="187"/>
      <c r="BF180" s="187"/>
      <c r="BG180" s="187"/>
      <c r="BH180" s="187"/>
      <c r="BI180" s="187"/>
      <c r="BJ180" s="187"/>
      <c r="BK180" s="187"/>
      <c r="BL180" s="187"/>
      <c r="BM180" s="187"/>
      <c r="BN180" s="187"/>
      <c r="BO180" s="187"/>
      <c r="BP180" s="187"/>
      <c r="BQ180" s="187"/>
      <c r="BR180" s="187"/>
      <c r="BS180" s="187"/>
      <c r="BT180" s="187"/>
      <c r="BU180" s="187">
        <v>5438659</v>
      </c>
      <c r="BV180" s="187"/>
      <c r="BW180" s="187"/>
      <c r="BX180" s="187"/>
      <c r="BY180" s="187"/>
      <c r="BZ180" s="187"/>
      <c r="CA180" s="187"/>
      <c r="CB180" s="187"/>
      <c r="CC180" s="187"/>
      <c r="CD180" s="187"/>
      <c r="CE180" s="187"/>
      <c r="CF180" s="187"/>
      <c r="CG180" s="187"/>
      <c r="CH180" s="187"/>
      <c r="CI180" s="187"/>
      <c r="CJ180" s="187"/>
      <c r="CK180" s="187"/>
      <c r="CL180" s="187"/>
      <c r="CM180" s="187"/>
      <c r="CN180" s="187"/>
    </row>
    <row r="181" spans="1:92" ht="15.75" customHeight="1">
      <c r="A181" s="182" t="s">
        <v>379</v>
      </c>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7">
        <v>30213232</v>
      </c>
      <c r="AU181" s="187"/>
      <c r="AV181" s="187"/>
      <c r="AW181" s="187"/>
      <c r="AX181" s="187"/>
      <c r="AY181" s="187"/>
      <c r="AZ181" s="187"/>
      <c r="BA181" s="187"/>
      <c r="BB181" s="187"/>
      <c r="BC181" s="187"/>
      <c r="BD181" s="187"/>
      <c r="BE181" s="187"/>
      <c r="BF181" s="187"/>
      <c r="BG181" s="187"/>
      <c r="BH181" s="187"/>
      <c r="BI181" s="187"/>
      <c r="BJ181" s="187"/>
      <c r="BK181" s="187"/>
      <c r="BL181" s="187"/>
      <c r="BM181" s="187"/>
      <c r="BN181" s="187"/>
      <c r="BO181" s="187"/>
      <c r="BP181" s="187"/>
      <c r="BQ181" s="187"/>
      <c r="BR181" s="187"/>
      <c r="BS181" s="187"/>
      <c r="BT181" s="187"/>
      <c r="BU181" s="187">
        <v>26792473</v>
      </c>
      <c r="BV181" s="187"/>
      <c r="BW181" s="187"/>
      <c r="BX181" s="187"/>
      <c r="BY181" s="187"/>
      <c r="BZ181" s="187"/>
      <c r="CA181" s="187"/>
      <c r="CB181" s="187"/>
      <c r="CC181" s="187"/>
      <c r="CD181" s="187"/>
      <c r="CE181" s="187"/>
      <c r="CF181" s="187"/>
      <c r="CG181" s="187"/>
      <c r="CH181" s="187"/>
      <c r="CI181" s="187"/>
      <c r="CJ181" s="187"/>
      <c r="CK181" s="187"/>
      <c r="CL181" s="187"/>
      <c r="CM181" s="187"/>
      <c r="CN181" s="187"/>
    </row>
    <row r="182" spans="1:92" ht="15.75" customHeight="1">
      <c r="A182" s="182" t="s">
        <v>857</v>
      </c>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c r="AR182" s="182"/>
      <c r="AS182" s="182"/>
      <c r="AT182" s="187">
        <v>0</v>
      </c>
      <c r="AU182" s="187"/>
      <c r="AV182" s="187"/>
      <c r="AW182" s="187"/>
      <c r="AX182" s="187"/>
      <c r="AY182" s="187"/>
      <c r="AZ182" s="187"/>
      <c r="BA182" s="187"/>
      <c r="BB182" s="187"/>
      <c r="BC182" s="187"/>
      <c r="BD182" s="187"/>
      <c r="BE182" s="187"/>
      <c r="BF182" s="187"/>
      <c r="BG182" s="187"/>
      <c r="BH182" s="187"/>
      <c r="BI182" s="187"/>
      <c r="BJ182" s="187"/>
      <c r="BK182" s="187"/>
      <c r="BL182" s="187"/>
      <c r="BM182" s="187"/>
      <c r="BN182" s="187"/>
      <c r="BO182" s="187"/>
      <c r="BP182" s="187"/>
      <c r="BQ182" s="187"/>
      <c r="BR182" s="187"/>
      <c r="BS182" s="187"/>
      <c r="BT182" s="187"/>
      <c r="BU182" s="187">
        <v>0</v>
      </c>
      <c r="BV182" s="187"/>
      <c r="BW182" s="187"/>
      <c r="BX182" s="187"/>
      <c r="BY182" s="187"/>
      <c r="BZ182" s="187"/>
      <c r="CA182" s="187"/>
      <c r="CB182" s="187"/>
      <c r="CC182" s="187"/>
      <c r="CD182" s="187"/>
      <c r="CE182" s="187"/>
      <c r="CF182" s="187"/>
      <c r="CG182" s="187"/>
      <c r="CH182" s="187"/>
      <c r="CI182" s="187"/>
      <c r="CJ182" s="187"/>
      <c r="CK182" s="187"/>
      <c r="CL182" s="187"/>
      <c r="CM182" s="187"/>
      <c r="CN182" s="187"/>
    </row>
    <row r="183" spans="1:92" ht="15.75" customHeight="1">
      <c r="A183" s="182" t="s">
        <v>858</v>
      </c>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7">
        <v>0</v>
      </c>
      <c r="AU183" s="187"/>
      <c r="AV183" s="187"/>
      <c r="AW183" s="187"/>
      <c r="AX183" s="187"/>
      <c r="AY183" s="187"/>
      <c r="AZ183" s="187"/>
      <c r="BA183" s="187"/>
      <c r="BB183" s="187"/>
      <c r="BC183" s="187"/>
      <c r="BD183" s="187"/>
      <c r="BE183" s="187"/>
      <c r="BF183" s="187"/>
      <c r="BG183" s="187"/>
      <c r="BH183" s="187"/>
      <c r="BI183" s="187"/>
      <c r="BJ183" s="187"/>
      <c r="BK183" s="187"/>
      <c r="BL183" s="187"/>
      <c r="BM183" s="187"/>
      <c r="BN183" s="187"/>
      <c r="BO183" s="187"/>
      <c r="BP183" s="187"/>
      <c r="BQ183" s="187"/>
      <c r="BR183" s="187"/>
      <c r="BS183" s="187"/>
      <c r="BT183" s="187"/>
      <c r="BU183" s="187">
        <v>0</v>
      </c>
      <c r="BV183" s="187"/>
      <c r="BW183" s="187"/>
      <c r="BX183" s="187"/>
      <c r="BY183" s="187"/>
      <c r="BZ183" s="187"/>
      <c r="CA183" s="187"/>
      <c r="CB183" s="187"/>
      <c r="CC183" s="187"/>
      <c r="CD183" s="187"/>
      <c r="CE183" s="187"/>
      <c r="CF183" s="187"/>
      <c r="CG183" s="187"/>
      <c r="CH183" s="187"/>
      <c r="CI183" s="187"/>
      <c r="CJ183" s="187"/>
      <c r="CK183" s="187"/>
      <c r="CL183" s="187"/>
      <c r="CM183" s="187"/>
      <c r="CN183" s="187"/>
    </row>
    <row r="184" spans="1:92" ht="18" customHeight="1">
      <c r="A184" s="182" t="s">
        <v>409</v>
      </c>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7">
        <v>4838312</v>
      </c>
      <c r="AU184" s="187"/>
      <c r="AV184" s="187"/>
      <c r="AW184" s="187"/>
      <c r="AX184" s="187"/>
      <c r="AY184" s="187"/>
      <c r="AZ184" s="187"/>
      <c r="BA184" s="187"/>
      <c r="BB184" s="187"/>
      <c r="BC184" s="187"/>
      <c r="BD184" s="187"/>
      <c r="BE184" s="187"/>
      <c r="BF184" s="187"/>
      <c r="BG184" s="187"/>
      <c r="BH184" s="187"/>
      <c r="BI184" s="187"/>
      <c r="BJ184" s="187"/>
      <c r="BK184" s="187"/>
      <c r="BL184" s="187"/>
      <c r="BM184" s="187"/>
      <c r="BN184" s="187"/>
      <c r="BO184" s="187"/>
      <c r="BP184" s="187"/>
      <c r="BQ184" s="187"/>
      <c r="BR184" s="187"/>
      <c r="BS184" s="187"/>
      <c r="BT184" s="187"/>
      <c r="BU184" s="187">
        <v>4828319</v>
      </c>
      <c r="BV184" s="187"/>
      <c r="BW184" s="187"/>
      <c r="BX184" s="187"/>
      <c r="BY184" s="187"/>
      <c r="BZ184" s="187"/>
      <c r="CA184" s="187"/>
      <c r="CB184" s="187"/>
      <c r="CC184" s="187"/>
      <c r="CD184" s="187"/>
      <c r="CE184" s="187"/>
      <c r="CF184" s="187"/>
      <c r="CG184" s="187"/>
      <c r="CH184" s="187"/>
      <c r="CI184" s="187"/>
      <c r="CJ184" s="187"/>
      <c r="CK184" s="187"/>
      <c r="CL184" s="187"/>
      <c r="CM184" s="187"/>
      <c r="CN184" s="187"/>
    </row>
    <row r="185" spans="1:92" ht="15.75" customHeight="1">
      <c r="A185" s="183" t="s">
        <v>467</v>
      </c>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3"/>
      <c r="AQ185" s="183"/>
      <c r="AR185" s="183"/>
      <c r="AS185" s="183"/>
      <c r="AT185" s="198">
        <v>40733267</v>
      </c>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v>37059451</v>
      </c>
      <c r="BV185" s="198"/>
      <c r="BW185" s="198"/>
      <c r="BX185" s="198"/>
      <c r="BY185" s="198"/>
      <c r="BZ185" s="198"/>
      <c r="CA185" s="198"/>
      <c r="CB185" s="198"/>
      <c r="CC185" s="198"/>
      <c r="CD185" s="198"/>
      <c r="CE185" s="198"/>
      <c r="CF185" s="198"/>
      <c r="CG185" s="198"/>
      <c r="CH185" s="198"/>
      <c r="CI185" s="198"/>
      <c r="CJ185" s="198"/>
      <c r="CK185" s="198"/>
      <c r="CL185" s="198"/>
      <c r="CM185" s="198"/>
      <c r="CN185" s="198"/>
    </row>
    <row r="186" spans="1:92" ht="20.25" customHeight="1">
      <c r="A186" s="110"/>
    </row>
    <row r="187" spans="1:92" ht="15" customHeight="1">
      <c r="A187" s="111"/>
    </row>
    <row r="188" spans="1:92" ht="15.75" customHeight="1">
      <c r="A188" s="192" t="s">
        <v>445</v>
      </c>
      <c r="B188" s="192"/>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3" t="s">
        <v>859</v>
      </c>
      <c r="AP188" s="193"/>
      <c r="AQ188" s="193"/>
      <c r="AR188" s="193"/>
      <c r="AS188" s="193"/>
      <c r="AT188" s="193"/>
      <c r="AU188" s="193"/>
      <c r="AV188" s="193"/>
      <c r="AW188" s="193"/>
      <c r="AX188" s="193"/>
      <c r="AY188" s="193"/>
      <c r="AZ188" s="193"/>
      <c r="BA188" s="193"/>
      <c r="BB188" s="193"/>
      <c r="BC188" s="193"/>
      <c r="BD188" s="193"/>
      <c r="BE188" s="193"/>
      <c r="BF188" s="193"/>
      <c r="BG188" s="193"/>
      <c r="BH188" s="193"/>
      <c r="BI188" s="193"/>
      <c r="BJ188" s="193"/>
      <c r="BK188" s="193"/>
      <c r="BL188" s="193"/>
      <c r="BM188" s="193"/>
      <c r="BN188" s="193"/>
      <c r="BO188" s="193"/>
      <c r="BP188" s="193"/>
      <c r="BQ188" s="193"/>
      <c r="BR188" s="193"/>
      <c r="BS188" s="194" t="s">
        <v>860</v>
      </c>
      <c r="BT188" s="194"/>
      <c r="BU188" s="194"/>
      <c r="BV188" s="194"/>
      <c r="BW188" s="194"/>
      <c r="BX188" s="194"/>
      <c r="BY188" s="194"/>
      <c r="BZ188" s="194"/>
      <c r="CA188" s="194"/>
      <c r="CB188" s="194"/>
      <c r="CC188" s="194"/>
      <c r="CD188" s="194"/>
      <c r="CE188" s="194"/>
      <c r="CF188" s="194"/>
      <c r="CG188" s="194"/>
      <c r="CH188" s="194"/>
      <c r="CI188" s="194"/>
      <c r="CJ188" s="194"/>
      <c r="CK188" s="194"/>
    </row>
    <row r="189" spans="1:92" ht="23.25" customHeight="1">
      <c r="A189" s="192"/>
      <c r="B189" s="192"/>
      <c r="C189" s="192"/>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92"/>
      <c r="AL189" s="192"/>
      <c r="AM189" s="192"/>
      <c r="AN189" s="192"/>
      <c r="AO189" s="193"/>
      <c r="AP189" s="193"/>
      <c r="AQ189" s="193"/>
      <c r="AR189" s="193"/>
      <c r="AS189" s="193"/>
      <c r="AT189" s="193"/>
      <c r="AU189" s="193"/>
      <c r="AV189" s="193"/>
      <c r="AW189" s="193"/>
      <c r="AX189" s="193"/>
      <c r="AY189" s="193"/>
      <c r="AZ189" s="193"/>
      <c r="BA189" s="193"/>
      <c r="BB189" s="193"/>
      <c r="BC189" s="193"/>
      <c r="BD189" s="193"/>
      <c r="BE189" s="193"/>
      <c r="BF189" s="193"/>
      <c r="BG189" s="193"/>
      <c r="BH189" s="193"/>
      <c r="BI189" s="193"/>
      <c r="BJ189" s="193"/>
      <c r="BK189" s="193"/>
      <c r="BL189" s="193"/>
      <c r="BM189" s="193"/>
      <c r="BN189" s="193"/>
      <c r="BO189" s="193"/>
      <c r="BP189" s="193"/>
      <c r="BQ189" s="193"/>
      <c r="BR189" s="193"/>
      <c r="BS189" s="194"/>
      <c r="BT189" s="194"/>
      <c r="BU189" s="194"/>
      <c r="BV189" s="194"/>
      <c r="BW189" s="194"/>
      <c r="BX189" s="194"/>
      <c r="BY189" s="194"/>
      <c r="BZ189" s="194"/>
      <c r="CA189" s="194"/>
      <c r="CB189" s="194"/>
      <c r="CC189" s="194"/>
      <c r="CD189" s="194"/>
      <c r="CE189" s="194"/>
      <c r="CF189" s="194"/>
      <c r="CG189" s="194"/>
      <c r="CH189" s="194"/>
      <c r="CI189" s="194"/>
      <c r="CJ189" s="194"/>
      <c r="CK189" s="194"/>
    </row>
    <row r="190" spans="1:92" ht="15.75" customHeight="1">
      <c r="A190" s="195" t="s">
        <v>1248</v>
      </c>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6">
        <v>0</v>
      </c>
      <c r="AP190" s="196"/>
      <c r="AQ190" s="196"/>
      <c r="AR190" s="196"/>
      <c r="AS190" s="196"/>
      <c r="AT190" s="196"/>
      <c r="AU190" s="196"/>
      <c r="AV190" s="196"/>
      <c r="AW190" s="196"/>
      <c r="AX190" s="196"/>
      <c r="AY190" s="196"/>
      <c r="AZ190" s="196"/>
      <c r="BA190" s="196"/>
      <c r="BB190" s="196"/>
      <c r="BC190" s="196"/>
      <c r="BD190" s="196"/>
      <c r="BE190" s="196"/>
      <c r="BF190" s="196"/>
      <c r="BG190" s="196"/>
      <c r="BH190" s="196"/>
      <c r="BI190" s="196"/>
      <c r="BJ190" s="196"/>
      <c r="BK190" s="196"/>
      <c r="BL190" s="196"/>
      <c r="BM190" s="196"/>
      <c r="BN190" s="196"/>
      <c r="BO190" s="196"/>
      <c r="BP190" s="196"/>
      <c r="BQ190" s="196"/>
      <c r="BR190" s="196"/>
      <c r="BS190" s="197">
        <v>0</v>
      </c>
      <c r="BT190" s="197"/>
      <c r="BU190" s="197"/>
      <c r="BV190" s="197"/>
      <c r="BW190" s="197"/>
      <c r="BX190" s="197"/>
      <c r="BY190" s="197"/>
      <c r="BZ190" s="197"/>
      <c r="CA190" s="197"/>
      <c r="CB190" s="197"/>
      <c r="CC190" s="197"/>
      <c r="CD190" s="197"/>
      <c r="CE190" s="197"/>
      <c r="CF190" s="197"/>
      <c r="CG190" s="197"/>
      <c r="CH190" s="197"/>
      <c r="CI190" s="197"/>
      <c r="CJ190" s="197"/>
      <c r="CK190" s="197"/>
    </row>
    <row r="191" spans="1:92" ht="15.75" customHeight="1">
      <c r="A191" s="189" t="s">
        <v>1249</v>
      </c>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90">
        <v>0</v>
      </c>
      <c r="AP191" s="190"/>
      <c r="AQ191" s="190"/>
      <c r="AR191" s="190"/>
      <c r="AS191" s="190"/>
      <c r="AT191" s="190"/>
      <c r="AU191" s="190"/>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1"/>
      <c r="BT191" s="191"/>
      <c r="BU191" s="191"/>
      <c r="BV191" s="191"/>
      <c r="BW191" s="191"/>
      <c r="BX191" s="191"/>
      <c r="BY191" s="191"/>
      <c r="BZ191" s="191"/>
      <c r="CA191" s="191"/>
      <c r="CB191" s="191"/>
      <c r="CC191" s="191"/>
      <c r="CD191" s="191"/>
      <c r="CE191" s="191"/>
      <c r="CF191" s="191"/>
      <c r="CG191" s="191"/>
      <c r="CH191" s="191"/>
      <c r="CI191" s="191"/>
      <c r="CJ191" s="191"/>
      <c r="CK191" s="191"/>
    </row>
    <row r="192" spans="1:92" ht="15.75" customHeight="1">
      <c r="A192" s="189" t="s">
        <v>1250</v>
      </c>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E192" s="189"/>
      <c r="AF192" s="189"/>
      <c r="AG192" s="189"/>
      <c r="AH192" s="189"/>
      <c r="AI192" s="189"/>
      <c r="AJ192" s="189"/>
      <c r="AK192" s="189"/>
      <c r="AL192" s="189"/>
      <c r="AM192" s="189"/>
      <c r="AN192" s="189"/>
      <c r="AO192" s="190">
        <v>0</v>
      </c>
      <c r="AP192" s="190"/>
      <c r="AQ192" s="190"/>
      <c r="AR192" s="190"/>
      <c r="AS192" s="190"/>
      <c r="AT192" s="190"/>
      <c r="AU192" s="190"/>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1">
        <v>0</v>
      </c>
      <c r="BT192" s="191"/>
      <c r="BU192" s="191"/>
      <c r="BV192" s="191"/>
      <c r="BW192" s="191"/>
      <c r="BX192" s="191"/>
      <c r="BY192" s="191"/>
      <c r="BZ192" s="191"/>
      <c r="CA192" s="191"/>
      <c r="CB192" s="191"/>
      <c r="CC192" s="191"/>
      <c r="CD192" s="191"/>
      <c r="CE192" s="191"/>
      <c r="CF192" s="191"/>
      <c r="CG192" s="191"/>
      <c r="CH192" s="191"/>
      <c r="CI192" s="191"/>
      <c r="CJ192" s="191"/>
      <c r="CK192" s="191"/>
    </row>
    <row r="193" spans="1:92" ht="15.75" customHeight="1">
      <c r="A193" s="189" t="s">
        <v>1251</v>
      </c>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90">
        <v>0</v>
      </c>
      <c r="AP193" s="190"/>
      <c r="AQ193" s="190"/>
      <c r="AR193" s="190"/>
      <c r="AS193" s="190"/>
      <c r="AT193" s="190"/>
      <c r="AU193" s="190"/>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1">
        <v>0</v>
      </c>
      <c r="BT193" s="191"/>
      <c r="BU193" s="191"/>
      <c r="BV193" s="191"/>
      <c r="BW193" s="191"/>
      <c r="BX193" s="191"/>
      <c r="BY193" s="191"/>
      <c r="BZ193" s="191"/>
      <c r="CA193" s="191"/>
      <c r="CB193" s="191"/>
      <c r="CC193" s="191"/>
      <c r="CD193" s="191"/>
      <c r="CE193" s="191"/>
      <c r="CF193" s="191"/>
      <c r="CG193" s="191"/>
      <c r="CH193" s="191"/>
      <c r="CI193" s="191"/>
      <c r="CJ193" s="191"/>
      <c r="CK193" s="191"/>
    </row>
    <row r="194" spans="1:92" ht="15.75" customHeight="1">
      <c r="A194" s="195" t="s">
        <v>467</v>
      </c>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c r="Z194" s="195"/>
      <c r="AA194" s="195"/>
      <c r="AB194" s="195"/>
      <c r="AC194" s="195"/>
      <c r="AD194" s="195"/>
      <c r="AE194" s="195"/>
      <c r="AF194" s="195"/>
      <c r="AG194" s="195"/>
      <c r="AH194" s="195"/>
      <c r="AI194" s="195"/>
      <c r="AJ194" s="195"/>
      <c r="AK194" s="195"/>
      <c r="AL194" s="195"/>
      <c r="AM194" s="195"/>
      <c r="AN194" s="195"/>
      <c r="AO194" s="196">
        <v>0</v>
      </c>
      <c r="AP194" s="196"/>
      <c r="AQ194" s="196"/>
      <c r="AR194" s="196"/>
      <c r="AS194" s="196"/>
      <c r="AT194" s="196"/>
      <c r="AU194" s="196"/>
      <c r="AV194" s="196"/>
      <c r="AW194" s="196"/>
      <c r="AX194" s="196"/>
      <c r="AY194" s="196"/>
      <c r="AZ194" s="196"/>
      <c r="BA194" s="196"/>
      <c r="BB194" s="196"/>
      <c r="BC194" s="196"/>
      <c r="BD194" s="196"/>
      <c r="BE194" s="196"/>
      <c r="BF194" s="196"/>
      <c r="BG194" s="196"/>
      <c r="BH194" s="196"/>
      <c r="BI194" s="196"/>
      <c r="BJ194" s="196"/>
      <c r="BK194" s="196"/>
      <c r="BL194" s="196"/>
      <c r="BM194" s="196"/>
      <c r="BN194" s="196"/>
      <c r="BO194" s="196"/>
      <c r="BP194" s="196"/>
      <c r="BQ194" s="196"/>
      <c r="BR194" s="196"/>
      <c r="BS194" s="197"/>
      <c r="BT194" s="197"/>
      <c r="BU194" s="197"/>
      <c r="BV194" s="197"/>
      <c r="BW194" s="197"/>
      <c r="BX194" s="197"/>
      <c r="BY194" s="197"/>
      <c r="BZ194" s="197"/>
      <c r="CA194" s="197"/>
      <c r="CB194" s="197"/>
      <c r="CC194" s="197"/>
      <c r="CD194" s="197"/>
      <c r="CE194" s="197"/>
      <c r="CF194" s="197"/>
      <c r="CG194" s="197"/>
      <c r="CH194" s="197"/>
      <c r="CI194" s="197"/>
      <c r="CJ194" s="197"/>
      <c r="CK194" s="197"/>
    </row>
    <row r="195" spans="1:92" ht="15.75" customHeight="1">
      <c r="A195" s="195" t="s">
        <v>861</v>
      </c>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c r="AK195" s="195"/>
      <c r="AL195" s="195"/>
      <c r="AM195" s="195"/>
      <c r="AN195" s="195"/>
      <c r="AO195" s="196">
        <v>0</v>
      </c>
      <c r="AP195" s="196"/>
      <c r="AQ195" s="196"/>
      <c r="AR195" s="196"/>
      <c r="AS195" s="196"/>
      <c r="AT195" s="196"/>
      <c r="AU195" s="196"/>
      <c r="AV195" s="196"/>
      <c r="AW195" s="196"/>
      <c r="AX195" s="196"/>
      <c r="AY195" s="196"/>
      <c r="AZ195" s="196"/>
      <c r="BA195" s="196"/>
      <c r="BB195" s="196"/>
      <c r="BC195" s="196"/>
      <c r="BD195" s="196"/>
      <c r="BE195" s="196"/>
      <c r="BF195" s="196"/>
      <c r="BG195" s="196"/>
      <c r="BH195" s="196"/>
      <c r="BI195" s="196"/>
      <c r="BJ195" s="196"/>
      <c r="BK195" s="196"/>
      <c r="BL195" s="196"/>
      <c r="BM195" s="196"/>
      <c r="BN195" s="196"/>
      <c r="BO195" s="196"/>
      <c r="BP195" s="196"/>
      <c r="BQ195" s="196"/>
      <c r="BR195" s="196"/>
      <c r="BS195" s="197">
        <v>0</v>
      </c>
      <c r="BT195" s="197"/>
      <c r="BU195" s="197"/>
      <c r="BV195" s="197"/>
      <c r="BW195" s="197"/>
      <c r="BX195" s="197"/>
      <c r="BY195" s="197"/>
      <c r="BZ195" s="197"/>
      <c r="CA195" s="197"/>
      <c r="CB195" s="197"/>
      <c r="CC195" s="197"/>
      <c r="CD195" s="197"/>
      <c r="CE195" s="197"/>
      <c r="CF195" s="197"/>
      <c r="CG195" s="197"/>
      <c r="CH195" s="197"/>
      <c r="CI195" s="197"/>
      <c r="CJ195" s="197"/>
      <c r="CK195" s="197"/>
    </row>
    <row r="196" spans="1:92" ht="15.75" customHeight="1">
      <c r="A196" s="189" t="s">
        <v>1249</v>
      </c>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89"/>
      <c r="AC196" s="189"/>
      <c r="AD196" s="189"/>
      <c r="AE196" s="189"/>
      <c r="AF196" s="189"/>
      <c r="AG196" s="189"/>
      <c r="AH196" s="189"/>
      <c r="AI196" s="189"/>
      <c r="AJ196" s="189"/>
      <c r="AK196" s="189"/>
      <c r="AL196" s="189"/>
      <c r="AM196" s="189"/>
      <c r="AN196" s="189"/>
      <c r="AO196" s="190">
        <v>177455057</v>
      </c>
      <c r="AP196" s="190"/>
      <c r="AQ196" s="190"/>
      <c r="AR196" s="190"/>
      <c r="AS196" s="190"/>
      <c r="AT196" s="190"/>
      <c r="AU196" s="190"/>
      <c r="AV196" s="190"/>
      <c r="AW196" s="190"/>
      <c r="AX196" s="190"/>
      <c r="AY196" s="190"/>
      <c r="AZ196" s="190"/>
      <c r="BA196" s="190"/>
      <c r="BB196" s="190"/>
      <c r="BC196" s="190"/>
      <c r="BD196" s="190"/>
      <c r="BE196" s="190"/>
      <c r="BF196" s="190"/>
      <c r="BG196" s="190"/>
      <c r="BH196" s="190"/>
      <c r="BI196" s="190"/>
      <c r="BJ196" s="190"/>
      <c r="BK196" s="190"/>
      <c r="BL196" s="190"/>
      <c r="BM196" s="190"/>
      <c r="BN196" s="190"/>
      <c r="BO196" s="190"/>
      <c r="BP196" s="190"/>
      <c r="BQ196" s="190"/>
      <c r="BR196" s="190"/>
      <c r="BS196" s="191">
        <v>2285346534700</v>
      </c>
      <c r="BT196" s="191"/>
      <c r="BU196" s="191"/>
      <c r="BV196" s="191"/>
      <c r="BW196" s="191"/>
      <c r="BX196" s="191"/>
      <c r="BY196" s="191"/>
      <c r="BZ196" s="191"/>
      <c r="CA196" s="191"/>
      <c r="CB196" s="191"/>
      <c r="CC196" s="191"/>
      <c r="CD196" s="191"/>
      <c r="CE196" s="191"/>
      <c r="CF196" s="191"/>
      <c r="CG196" s="191"/>
      <c r="CH196" s="191"/>
      <c r="CI196" s="191"/>
      <c r="CJ196" s="191"/>
      <c r="CK196" s="191"/>
    </row>
    <row r="197" spans="1:92" ht="15.75" customHeight="1">
      <c r="A197" s="189" t="s">
        <v>1250</v>
      </c>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c r="AI197" s="189"/>
      <c r="AJ197" s="189"/>
      <c r="AK197" s="189"/>
      <c r="AL197" s="189"/>
      <c r="AM197" s="189"/>
      <c r="AN197" s="189"/>
      <c r="AO197" s="190">
        <v>0</v>
      </c>
      <c r="AP197" s="190"/>
      <c r="AQ197" s="190"/>
      <c r="AR197" s="190"/>
      <c r="AS197" s="190"/>
      <c r="AT197" s="190"/>
      <c r="AU197" s="190"/>
      <c r="AV197" s="190"/>
      <c r="AW197" s="190"/>
      <c r="AX197" s="190"/>
      <c r="AY197" s="190"/>
      <c r="AZ197" s="190"/>
      <c r="BA197" s="190"/>
      <c r="BB197" s="190"/>
      <c r="BC197" s="190"/>
      <c r="BD197" s="190"/>
      <c r="BE197" s="190"/>
      <c r="BF197" s="190"/>
      <c r="BG197" s="190"/>
      <c r="BH197" s="190"/>
      <c r="BI197" s="190"/>
      <c r="BJ197" s="190"/>
      <c r="BK197" s="190"/>
      <c r="BL197" s="190"/>
      <c r="BM197" s="190"/>
      <c r="BN197" s="190"/>
      <c r="BO197" s="190"/>
      <c r="BP197" s="190"/>
      <c r="BQ197" s="190"/>
      <c r="BR197" s="190"/>
      <c r="BS197" s="191">
        <v>0</v>
      </c>
      <c r="BT197" s="191"/>
      <c r="BU197" s="191"/>
      <c r="BV197" s="191"/>
      <c r="BW197" s="191"/>
      <c r="BX197" s="191"/>
      <c r="BY197" s="191"/>
      <c r="BZ197" s="191"/>
      <c r="CA197" s="191"/>
      <c r="CB197" s="191"/>
      <c r="CC197" s="191"/>
      <c r="CD197" s="191"/>
      <c r="CE197" s="191"/>
      <c r="CF197" s="191"/>
      <c r="CG197" s="191"/>
      <c r="CH197" s="191"/>
      <c r="CI197" s="191"/>
      <c r="CJ197" s="191"/>
      <c r="CK197" s="191"/>
    </row>
    <row r="198" spans="1:92" ht="15.75" customHeight="1">
      <c r="A198" s="189" t="s">
        <v>1251</v>
      </c>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90">
        <v>0</v>
      </c>
      <c r="AP198" s="190"/>
      <c r="AQ198" s="190"/>
      <c r="AR198" s="190"/>
      <c r="AS198" s="190"/>
      <c r="AT198" s="190"/>
      <c r="AU198" s="190"/>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1">
        <v>0</v>
      </c>
      <c r="BT198" s="191"/>
      <c r="BU198" s="191"/>
      <c r="BV198" s="191"/>
      <c r="BW198" s="191"/>
      <c r="BX198" s="191"/>
      <c r="BY198" s="191"/>
      <c r="BZ198" s="191"/>
      <c r="CA198" s="191"/>
      <c r="CB198" s="191"/>
      <c r="CC198" s="191"/>
      <c r="CD198" s="191"/>
      <c r="CE198" s="191"/>
      <c r="CF198" s="191"/>
      <c r="CG198" s="191"/>
      <c r="CH198" s="191"/>
      <c r="CI198" s="191"/>
      <c r="CJ198" s="191"/>
      <c r="CK198" s="191"/>
    </row>
    <row r="199" spans="1:92" ht="15.75" customHeight="1">
      <c r="A199" s="199" t="s">
        <v>467</v>
      </c>
      <c r="B199" s="199"/>
      <c r="C199" s="199"/>
      <c r="D199" s="199"/>
      <c r="E199" s="199"/>
      <c r="F199" s="199"/>
      <c r="G199" s="199"/>
      <c r="H199" s="199"/>
      <c r="I199" s="199"/>
      <c r="J199" s="199"/>
      <c r="K199" s="199"/>
      <c r="L199" s="199"/>
      <c r="M199" s="199"/>
      <c r="N199" s="199"/>
      <c r="O199" s="199"/>
      <c r="P199" s="199"/>
      <c r="Q199" s="199"/>
      <c r="R199" s="199"/>
      <c r="S199" s="199"/>
      <c r="T199" s="199"/>
      <c r="U199" s="199"/>
      <c r="V199" s="199"/>
      <c r="W199" s="199"/>
      <c r="X199" s="199"/>
      <c r="Y199" s="199"/>
      <c r="Z199" s="199"/>
      <c r="AA199" s="199"/>
      <c r="AB199" s="199"/>
      <c r="AC199" s="199"/>
      <c r="AD199" s="199"/>
      <c r="AE199" s="199"/>
      <c r="AF199" s="199"/>
      <c r="AG199" s="199"/>
      <c r="AH199" s="199"/>
      <c r="AI199" s="199"/>
      <c r="AJ199" s="199"/>
      <c r="AK199" s="199"/>
      <c r="AL199" s="199"/>
      <c r="AM199" s="199"/>
      <c r="AN199" s="199"/>
      <c r="AO199" s="200">
        <f>SUM(AO196:BR198)</f>
        <v>177455057</v>
      </c>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0"/>
      <c r="BR199" s="200"/>
      <c r="BS199" s="201">
        <f>SUM(BS196:CK198)</f>
        <v>2285346534700</v>
      </c>
      <c r="BT199" s="201"/>
      <c r="BU199" s="201"/>
      <c r="BV199" s="201"/>
      <c r="BW199" s="201"/>
      <c r="BX199" s="201"/>
      <c r="BY199" s="201"/>
      <c r="BZ199" s="201"/>
      <c r="CA199" s="201"/>
      <c r="CB199" s="201"/>
      <c r="CC199" s="201"/>
      <c r="CD199" s="201"/>
      <c r="CE199" s="201"/>
      <c r="CF199" s="201"/>
      <c r="CG199" s="201"/>
      <c r="CH199" s="201"/>
      <c r="CI199" s="201"/>
      <c r="CJ199" s="201"/>
      <c r="CK199" s="201"/>
    </row>
    <row r="200" spans="1:92" ht="15.75" customHeight="1">
      <c r="A200" s="110"/>
      <c r="B200" s="110"/>
    </row>
    <row r="201" spans="1:92" ht="15.75" customHeight="1">
      <c r="A201" s="112"/>
    </row>
    <row r="202" spans="1:92" ht="15.75" customHeight="1">
      <c r="A202" s="108"/>
    </row>
    <row r="203" spans="1:92" ht="15.75" customHeight="1">
      <c r="A203" s="192" t="s">
        <v>862</v>
      </c>
      <c r="B203" s="192"/>
      <c r="C203" s="192"/>
      <c r="D203" s="192"/>
      <c r="E203" s="192"/>
      <c r="F203" s="192"/>
      <c r="G203" s="192"/>
      <c r="H203" s="192"/>
      <c r="I203" s="192"/>
      <c r="J203" s="192"/>
      <c r="K203" s="192"/>
      <c r="L203" s="192"/>
      <c r="M203" s="192"/>
      <c r="N203" s="192"/>
      <c r="O203" s="192"/>
      <c r="P203" s="192"/>
      <c r="Q203" s="193" t="s">
        <v>709</v>
      </c>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3"/>
      <c r="AN203" s="193"/>
      <c r="AO203" s="193"/>
      <c r="AP203" s="193"/>
      <c r="AQ203" s="193"/>
      <c r="AR203" s="193"/>
      <c r="AS203" s="193"/>
      <c r="AT203" s="193"/>
      <c r="AU203" s="193"/>
      <c r="AV203" s="193"/>
      <c r="AW203" s="193"/>
      <c r="AX203" s="193"/>
      <c r="AY203" s="193"/>
      <c r="AZ203" s="193"/>
      <c r="BA203" s="193"/>
      <c r="BB203" s="193"/>
      <c r="BC203" s="193"/>
      <c r="BD203" s="194" t="s">
        <v>710</v>
      </c>
      <c r="BE203" s="194"/>
      <c r="BF203" s="194"/>
      <c r="BG203" s="194"/>
      <c r="BH203" s="194"/>
      <c r="BI203" s="194"/>
      <c r="BJ203" s="194"/>
      <c r="BK203" s="194"/>
      <c r="BL203" s="194"/>
      <c r="BM203" s="194"/>
      <c r="BN203" s="194"/>
      <c r="BO203" s="194"/>
      <c r="BP203" s="194"/>
      <c r="BQ203" s="194"/>
      <c r="BR203" s="194"/>
      <c r="BS203" s="194"/>
      <c r="BT203" s="194"/>
      <c r="BU203" s="194"/>
      <c r="BV203" s="194"/>
      <c r="BW203" s="194"/>
      <c r="BX203" s="194"/>
      <c r="BY203" s="194"/>
      <c r="BZ203" s="194"/>
      <c r="CA203" s="194"/>
      <c r="CB203" s="194"/>
      <c r="CC203" s="194"/>
      <c r="CD203" s="194"/>
      <c r="CE203" s="194"/>
      <c r="CF203" s="194"/>
      <c r="CG203" s="194"/>
      <c r="CH203" s="194"/>
      <c r="CI203" s="194"/>
      <c r="CJ203" s="194"/>
      <c r="CK203" s="194"/>
      <c r="CL203" s="194"/>
      <c r="CM203" s="194"/>
      <c r="CN203" s="194"/>
    </row>
    <row r="204" spans="1:92" ht="15.75" customHeight="1">
      <c r="A204" s="192"/>
      <c r="B204" s="192"/>
      <c r="C204" s="192"/>
      <c r="D204" s="192"/>
      <c r="E204" s="192"/>
      <c r="F204" s="192"/>
      <c r="G204" s="192"/>
      <c r="H204" s="192"/>
      <c r="I204" s="192"/>
      <c r="J204" s="192"/>
      <c r="K204" s="192"/>
      <c r="L204" s="192"/>
      <c r="M204" s="192"/>
      <c r="N204" s="192"/>
      <c r="O204" s="192"/>
      <c r="P204" s="192"/>
      <c r="Q204" s="202" t="s">
        <v>863</v>
      </c>
      <c r="R204" s="202"/>
      <c r="S204" s="202"/>
      <c r="T204" s="202"/>
      <c r="U204" s="202"/>
      <c r="V204" s="202"/>
      <c r="W204" s="202"/>
      <c r="X204" s="202"/>
      <c r="Y204" s="202"/>
      <c r="Z204" s="202"/>
      <c r="AA204" s="202"/>
      <c r="AB204" s="202"/>
      <c r="AC204" s="202"/>
      <c r="AD204" s="202"/>
      <c r="AE204" s="202"/>
      <c r="AF204" s="202"/>
      <c r="AG204" s="202"/>
      <c r="AH204" s="202"/>
      <c r="AI204" s="202" t="s">
        <v>864</v>
      </c>
      <c r="AJ204" s="202"/>
      <c r="AK204" s="202"/>
      <c r="AL204" s="202"/>
      <c r="AM204" s="202"/>
      <c r="AN204" s="202"/>
      <c r="AO204" s="202"/>
      <c r="AP204" s="202"/>
      <c r="AQ204" s="202"/>
      <c r="AR204" s="202"/>
      <c r="AS204" s="202"/>
      <c r="AT204" s="202"/>
      <c r="AU204" s="202"/>
      <c r="AV204" s="202"/>
      <c r="AW204" s="202"/>
      <c r="AX204" s="202"/>
      <c r="AY204" s="202"/>
      <c r="AZ204" s="202"/>
      <c r="BA204" s="202"/>
      <c r="BB204" s="202"/>
      <c r="BC204" s="202"/>
      <c r="BD204" s="202" t="s">
        <v>863</v>
      </c>
      <c r="BE204" s="202"/>
      <c r="BF204" s="202"/>
      <c r="BG204" s="202"/>
      <c r="BH204" s="202"/>
      <c r="BI204" s="202"/>
      <c r="BJ204" s="202"/>
      <c r="BK204" s="202"/>
      <c r="BL204" s="202"/>
      <c r="BM204" s="202"/>
      <c r="BN204" s="202"/>
      <c r="BO204" s="202"/>
      <c r="BP204" s="202"/>
      <c r="BQ204" s="202"/>
      <c r="BR204" s="202"/>
      <c r="BS204" s="202"/>
      <c r="BT204" s="202"/>
      <c r="BU204" s="202"/>
      <c r="BV204" s="202"/>
      <c r="BW204" s="202"/>
      <c r="BX204" s="202"/>
      <c r="BY204" s="203" t="s">
        <v>864</v>
      </c>
      <c r="BZ204" s="203"/>
      <c r="CA204" s="203"/>
      <c r="CB204" s="203"/>
      <c r="CC204" s="203"/>
      <c r="CD204" s="203"/>
      <c r="CE204" s="203"/>
      <c r="CF204" s="203"/>
      <c r="CG204" s="203"/>
      <c r="CH204" s="203"/>
      <c r="CI204" s="203"/>
      <c r="CJ204" s="203"/>
      <c r="CK204" s="203"/>
      <c r="CL204" s="203"/>
      <c r="CM204" s="203"/>
      <c r="CN204" s="203"/>
    </row>
    <row r="205" spans="1:92" ht="15.75" customHeight="1">
      <c r="A205" s="189" t="s">
        <v>1252</v>
      </c>
      <c r="B205" s="189"/>
      <c r="C205" s="189"/>
      <c r="D205" s="189"/>
      <c r="E205" s="189"/>
      <c r="F205" s="189"/>
      <c r="G205" s="189"/>
      <c r="H205" s="189"/>
      <c r="I205" s="189"/>
      <c r="J205" s="189"/>
      <c r="K205" s="189"/>
      <c r="L205" s="189"/>
      <c r="M205" s="189"/>
      <c r="N205" s="189"/>
      <c r="O205" s="189"/>
      <c r="P205" s="189"/>
      <c r="Q205" s="190"/>
      <c r="R205" s="190"/>
      <c r="S205" s="190"/>
      <c r="T205" s="190"/>
      <c r="U205" s="190"/>
      <c r="V205" s="190"/>
      <c r="W205" s="190"/>
      <c r="X205" s="190"/>
      <c r="Y205" s="190"/>
      <c r="Z205" s="190"/>
      <c r="AA205" s="190"/>
      <c r="AB205" s="190"/>
      <c r="AC205" s="190"/>
      <c r="AD205" s="190"/>
      <c r="AE205" s="190"/>
      <c r="AF205" s="190"/>
      <c r="AG205" s="190"/>
      <c r="AH205" s="190"/>
      <c r="AI205" s="190"/>
      <c r="AJ205" s="190"/>
      <c r="AK205" s="190"/>
      <c r="AL205" s="190"/>
      <c r="AM205" s="190"/>
      <c r="AN205" s="190"/>
      <c r="AO205" s="190"/>
      <c r="AP205" s="190"/>
      <c r="AQ205" s="190"/>
      <c r="AR205" s="190"/>
      <c r="AS205" s="190"/>
      <c r="AT205" s="190"/>
      <c r="AU205" s="190"/>
      <c r="AV205" s="190"/>
      <c r="AW205" s="190"/>
      <c r="AX205" s="190"/>
      <c r="AY205" s="190"/>
      <c r="AZ205" s="190"/>
      <c r="BA205" s="190"/>
      <c r="BB205" s="190"/>
      <c r="BC205" s="190"/>
      <c r="BD205" s="190"/>
      <c r="BE205" s="190"/>
      <c r="BF205" s="190"/>
      <c r="BG205" s="190"/>
      <c r="BH205" s="190"/>
      <c r="BI205" s="190"/>
      <c r="BJ205" s="190"/>
      <c r="BK205" s="190"/>
      <c r="BL205" s="190"/>
      <c r="BM205" s="190"/>
      <c r="BN205" s="190"/>
      <c r="BO205" s="190"/>
      <c r="BP205" s="190"/>
      <c r="BQ205" s="190"/>
      <c r="BR205" s="190"/>
      <c r="BS205" s="190"/>
      <c r="BT205" s="190"/>
      <c r="BU205" s="190"/>
      <c r="BV205" s="190"/>
      <c r="BW205" s="190"/>
      <c r="BX205" s="190"/>
      <c r="BY205" s="191"/>
      <c r="BZ205" s="191"/>
      <c r="CA205" s="191"/>
      <c r="CB205" s="191"/>
      <c r="CC205" s="191"/>
      <c r="CD205" s="191"/>
      <c r="CE205" s="191"/>
      <c r="CF205" s="191"/>
      <c r="CG205" s="191"/>
      <c r="CH205" s="191"/>
      <c r="CI205" s="191"/>
      <c r="CJ205" s="191"/>
      <c r="CK205" s="191"/>
      <c r="CL205" s="191"/>
      <c r="CM205" s="191"/>
      <c r="CN205" s="191"/>
    </row>
    <row r="206" spans="1:92" ht="15.75" customHeight="1">
      <c r="A206" s="199" t="s">
        <v>467</v>
      </c>
      <c r="B206" s="199"/>
      <c r="C206" s="199"/>
      <c r="D206" s="199"/>
      <c r="E206" s="199"/>
      <c r="F206" s="199"/>
      <c r="G206" s="199"/>
      <c r="H206" s="199"/>
      <c r="I206" s="199"/>
      <c r="J206" s="199"/>
      <c r="K206" s="199"/>
      <c r="L206" s="199"/>
      <c r="M206" s="199"/>
      <c r="N206" s="199"/>
      <c r="O206" s="199"/>
      <c r="P206" s="199"/>
      <c r="Q206" s="200">
        <v>0</v>
      </c>
      <c r="R206" s="200"/>
      <c r="S206" s="200"/>
      <c r="T206" s="200"/>
      <c r="U206" s="200"/>
      <c r="V206" s="200"/>
      <c r="W206" s="200"/>
      <c r="X206" s="200"/>
      <c r="Y206" s="200"/>
      <c r="Z206" s="200"/>
      <c r="AA206" s="200"/>
      <c r="AB206" s="200"/>
      <c r="AC206" s="200"/>
      <c r="AD206" s="200"/>
      <c r="AE206" s="200"/>
      <c r="AF206" s="200"/>
      <c r="AG206" s="200"/>
      <c r="AH206" s="200"/>
      <c r="AI206" s="200">
        <v>0</v>
      </c>
      <c r="AJ206" s="200"/>
      <c r="AK206" s="200"/>
      <c r="AL206" s="200"/>
      <c r="AM206" s="200"/>
      <c r="AN206" s="200"/>
      <c r="AO206" s="200"/>
      <c r="AP206" s="200"/>
      <c r="AQ206" s="200"/>
      <c r="AR206" s="200"/>
      <c r="AS206" s="200"/>
      <c r="AT206" s="200"/>
      <c r="AU206" s="200"/>
      <c r="AV206" s="200"/>
      <c r="AW206" s="200"/>
      <c r="AX206" s="200"/>
      <c r="AY206" s="200"/>
      <c r="AZ206" s="200"/>
      <c r="BA206" s="200"/>
      <c r="BB206" s="200"/>
      <c r="BC206" s="200"/>
      <c r="BD206" s="200">
        <v>0</v>
      </c>
      <c r="BE206" s="200"/>
      <c r="BF206" s="200"/>
      <c r="BG206" s="200"/>
      <c r="BH206" s="200"/>
      <c r="BI206" s="200"/>
      <c r="BJ206" s="200"/>
      <c r="BK206" s="200"/>
      <c r="BL206" s="200"/>
      <c r="BM206" s="200"/>
      <c r="BN206" s="200"/>
      <c r="BO206" s="200"/>
      <c r="BP206" s="200"/>
      <c r="BQ206" s="200"/>
      <c r="BR206" s="200"/>
      <c r="BS206" s="200"/>
      <c r="BT206" s="200"/>
      <c r="BU206" s="200"/>
      <c r="BV206" s="200"/>
      <c r="BW206" s="200"/>
      <c r="BX206" s="200"/>
      <c r="BY206" s="201">
        <v>0</v>
      </c>
      <c r="BZ206" s="201"/>
      <c r="CA206" s="201"/>
      <c r="CB206" s="201"/>
      <c r="CC206" s="201"/>
      <c r="CD206" s="201"/>
      <c r="CE206" s="201"/>
      <c r="CF206" s="201"/>
      <c r="CG206" s="201"/>
      <c r="CH206" s="201"/>
      <c r="CI206" s="201"/>
      <c r="CJ206" s="201"/>
      <c r="CK206" s="201"/>
      <c r="CL206" s="201"/>
      <c r="CM206" s="201"/>
      <c r="CN206" s="201"/>
    </row>
    <row r="207" spans="1:92" ht="15.75" customHeight="1">
      <c r="A207" s="110"/>
      <c r="B207" s="110"/>
    </row>
    <row r="208" spans="1:92" ht="15.75" customHeight="1">
      <c r="A208" s="108"/>
    </row>
    <row r="209" spans="1:92" ht="15.75" customHeight="1">
      <c r="A209" s="192" t="s">
        <v>865</v>
      </c>
      <c r="B209" s="192"/>
      <c r="C209" s="192"/>
      <c r="D209" s="192"/>
      <c r="E209" s="192"/>
      <c r="F209" s="192"/>
      <c r="G209" s="192"/>
      <c r="H209" s="192"/>
      <c r="I209" s="192"/>
      <c r="J209" s="192"/>
      <c r="K209" s="192"/>
      <c r="L209" s="192"/>
      <c r="M209" s="192"/>
      <c r="N209" s="192"/>
      <c r="O209" s="192"/>
      <c r="P209" s="193" t="s">
        <v>709</v>
      </c>
      <c r="Q209" s="193"/>
      <c r="R209" s="193"/>
      <c r="S209" s="193"/>
      <c r="T209" s="193"/>
      <c r="U209" s="193"/>
      <c r="V209" s="193"/>
      <c r="W209" s="193"/>
      <c r="X209" s="193"/>
      <c r="Y209" s="193"/>
      <c r="Z209" s="193"/>
      <c r="AA209" s="193"/>
      <c r="AB209" s="193"/>
      <c r="AC209" s="193"/>
      <c r="AD209" s="193"/>
      <c r="AE209" s="193"/>
      <c r="AF209" s="193"/>
      <c r="AG209" s="193"/>
      <c r="AH209" s="193"/>
      <c r="AI209" s="193"/>
      <c r="AJ209" s="193"/>
      <c r="AK209" s="193"/>
      <c r="AL209" s="193"/>
      <c r="AM209" s="193"/>
      <c r="AN209" s="193"/>
      <c r="AO209" s="193"/>
      <c r="AP209" s="193"/>
      <c r="AQ209" s="193"/>
      <c r="AR209" s="193"/>
      <c r="AS209" s="193"/>
      <c r="AT209" s="193"/>
      <c r="AU209" s="193"/>
      <c r="AV209" s="193"/>
      <c r="AW209" s="193"/>
      <c r="AX209" s="193"/>
      <c r="AY209" s="193"/>
      <c r="AZ209" s="193"/>
      <c r="BA209" s="193"/>
      <c r="BB209" s="193"/>
      <c r="BC209" s="194" t="s">
        <v>710</v>
      </c>
      <c r="BD209" s="194"/>
      <c r="BE209" s="194"/>
      <c r="BF209" s="194"/>
      <c r="BG209" s="194"/>
      <c r="BH209" s="194"/>
      <c r="BI209" s="194"/>
      <c r="BJ209" s="194"/>
      <c r="BK209" s="194"/>
      <c r="BL209" s="194"/>
      <c r="BM209" s="194"/>
      <c r="BN209" s="194"/>
      <c r="BO209" s="194"/>
      <c r="BP209" s="194"/>
      <c r="BQ209" s="194"/>
      <c r="BR209" s="194"/>
      <c r="BS209" s="194"/>
      <c r="BT209" s="194"/>
      <c r="BU209" s="194"/>
      <c r="BV209" s="194"/>
      <c r="BW209" s="194"/>
      <c r="BX209" s="194"/>
      <c r="BY209" s="194"/>
      <c r="BZ209" s="194"/>
      <c r="CA209" s="194"/>
      <c r="CB209" s="194"/>
      <c r="CC209" s="194"/>
      <c r="CD209" s="194"/>
      <c r="CE209" s="194"/>
      <c r="CF209" s="194"/>
      <c r="CG209" s="194"/>
      <c r="CH209" s="194"/>
      <c r="CI209" s="194"/>
      <c r="CJ209" s="194"/>
      <c r="CK209" s="194"/>
      <c r="CL209" s="194"/>
      <c r="CM209" s="194"/>
    </row>
    <row r="210" spans="1:92" ht="15.75" customHeight="1">
      <c r="A210" s="192"/>
      <c r="B210" s="192"/>
      <c r="C210" s="192"/>
      <c r="D210" s="192"/>
      <c r="E210" s="192"/>
      <c r="F210" s="192"/>
      <c r="G210" s="192"/>
      <c r="H210" s="192"/>
      <c r="I210" s="192"/>
      <c r="J210" s="192"/>
      <c r="K210" s="192"/>
      <c r="L210" s="192"/>
      <c r="M210" s="192"/>
      <c r="N210" s="192"/>
      <c r="O210" s="192"/>
      <c r="P210" s="202" t="s">
        <v>863</v>
      </c>
      <c r="Q210" s="202"/>
      <c r="R210" s="202"/>
      <c r="S210" s="202"/>
      <c r="T210" s="202"/>
      <c r="U210" s="202"/>
      <c r="V210" s="202"/>
      <c r="W210" s="202"/>
      <c r="X210" s="202"/>
      <c r="Y210" s="202"/>
      <c r="Z210" s="202"/>
      <c r="AA210" s="202"/>
      <c r="AB210" s="202"/>
      <c r="AC210" s="202"/>
      <c r="AD210" s="202"/>
      <c r="AE210" s="202"/>
      <c r="AF210" s="202"/>
      <c r="AG210" s="202"/>
      <c r="AH210" s="202" t="s">
        <v>864</v>
      </c>
      <c r="AI210" s="202"/>
      <c r="AJ210" s="202"/>
      <c r="AK210" s="202"/>
      <c r="AL210" s="202"/>
      <c r="AM210" s="202"/>
      <c r="AN210" s="202"/>
      <c r="AO210" s="202"/>
      <c r="AP210" s="202"/>
      <c r="AQ210" s="202"/>
      <c r="AR210" s="202"/>
      <c r="AS210" s="202"/>
      <c r="AT210" s="202"/>
      <c r="AU210" s="202"/>
      <c r="AV210" s="202"/>
      <c r="AW210" s="202"/>
      <c r="AX210" s="202"/>
      <c r="AY210" s="202"/>
      <c r="AZ210" s="202"/>
      <c r="BA210" s="202"/>
      <c r="BB210" s="202"/>
      <c r="BC210" s="202" t="s">
        <v>863</v>
      </c>
      <c r="BD210" s="202"/>
      <c r="BE210" s="202"/>
      <c r="BF210" s="202"/>
      <c r="BG210" s="202"/>
      <c r="BH210" s="202"/>
      <c r="BI210" s="202"/>
      <c r="BJ210" s="202"/>
      <c r="BK210" s="202"/>
      <c r="BL210" s="202"/>
      <c r="BM210" s="202"/>
      <c r="BN210" s="202"/>
      <c r="BO210" s="202"/>
      <c r="BP210" s="202"/>
      <c r="BQ210" s="202"/>
      <c r="BR210" s="202"/>
      <c r="BS210" s="202"/>
      <c r="BT210" s="202"/>
      <c r="BU210" s="202"/>
      <c r="BV210" s="202"/>
      <c r="BW210" s="202"/>
      <c r="BX210" s="203" t="s">
        <v>864</v>
      </c>
      <c r="BY210" s="203"/>
      <c r="BZ210" s="203"/>
      <c r="CA210" s="203"/>
      <c r="CB210" s="203"/>
      <c r="CC210" s="203"/>
      <c r="CD210" s="203"/>
      <c r="CE210" s="203"/>
      <c r="CF210" s="203"/>
      <c r="CG210" s="203"/>
      <c r="CH210" s="203"/>
      <c r="CI210" s="203"/>
      <c r="CJ210" s="203"/>
      <c r="CK210" s="203"/>
      <c r="CL210" s="203"/>
      <c r="CM210" s="203"/>
    </row>
    <row r="211" spans="1:92" ht="15.75" customHeight="1">
      <c r="A211" s="189" t="s">
        <v>1252</v>
      </c>
      <c r="B211" s="189"/>
      <c r="C211" s="189"/>
      <c r="D211" s="189"/>
      <c r="E211" s="189"/>
      <c r="F211" s="189"/>
      <c r="G211" s="189"/>
      <c r="H211" s="189"/>
      <c r="I211" s="189"/>
      <c r="J211" s="189"/>
      <c r="K211" s="189"/>
      <c r="L211" s="189"/>
      <c r="M211" s="189"/>
      <c r="N211" s="189"/>
      <c r="O211" s="189"/>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1"/>
      <c r="BY211" s="191"/>
      <c r="BZ211" s="191"/>
      <c r="CA211" s="191"/>
      <c r="CB211" s="191"/>
      <c r="CC211" s="191"/>
      <c r="CD211" s="191"/>
      <c r="CE211" s="191"/>
      <c r="CF211" s="191"/>
      <c r="CG211" s="191"/>
      <c r="CH211" s="191"/>
      <c r="CI211" s="191"/>
      <c r="CJ211" s="191"/>
      <c r="CK211" s="191"/>
      <c r="CL211" s="191"/>
      <c r="CM211" s="191"/>
    </row>
    <row r="212" spans="1:92" ht="15.75" customHeight="1">
      <c r="A212" s="199" t="s">
        <v>467</v>
      </c>
      <c r="B212" s="199"/>
      <c r="C212" s="199"/>
      <c r="D212" s="199"/>
      <c r="E212" s="199"/>
      <c r="F212" s="199"/>
      <c r="G212" s="199"/>
      <c r="H212" s="199"/>
      <c r="I212" s="199"/>
      <c r="J212" s="199"/>
      <c r="K212" s="199"/>
      <c r="L212" s="199"/>
      <c r="M212" s="199"/>
      <c r="N212" s="199"/>
      <c r="O212" s="199"/>
      <c r="P212" s="200">
        <v>0</v>
      </c>
      <c r="Q212" s="200"/>
      <c r="R212" s="200"/>
      <c r="S212" s="200"/>
      <c r="T212" s="200"/>
      <c r="U212" s="200"/>
      <c r="V212" s="200"/>
      <c r="W212" s="200"/>
      <c r="X212" s="200"/>
      <c r="Y212" s="200"/>
      <c r="Z212" s="200"/>
      <c r="AA212" s="200"/>
      <c r="AB212" s="200"/>
      <c r="AC212" s="200"/>
      <c r="AD212" s="200"/>
      <c r="AE212" s="200"/>
      <c r="AF212" s="200"/>
      <c r="AG212" s="200"/>
      <c r="AH212" s="200">
        <v>0</v>
      </c>
      <c r="AI212" s="200"/>
      <c r="AJ212" s="200"/>
      <c r="AK212" s="200"/>
      <c r="AL212" s="200"/>
      <c r="AM212" s="200"/>
      <c r="AN212" s="200"/>
      <c r="AO212" s="200"/>
      <c r="AP212" s="200"/>
      <c r="AQ212" s="200"/>
      <c r="AR212" s="200"/>
      <c r="AS212" s="200"/>
      <c r="AT212" s="200"/>
      <c r="AU212" s="200"/>
      <c r="AV212" s="200"/>
      <c r="AW212" s="200"/>
      <c r="AX212" s="200"/>
      <c r="AY212" s="200"/>
      <c r="AZ212" s="200"/>
      <c r="BA212" s="200"/>
      <c r="BB212" s="200"/>
      <c r="BC212" s="200">
        <v>0</v>
      </c>
      <c r="BD212" s="200"/>
      <c r="BE212" s="200"/>
      <c r="BF212" s="200"/>
      <c r="BG212" s="200"/>
      <c r="BH212" s="200"/>
      <c r="BI212" s="200"/>
      <c r="BJ212" s="200"/>
      <c r="BK212" s="200"/>
      <c r="BL212" s="200"/>
      <c r="BM212" s="200"/>
      <c r="BN212" s="200"/>
      <c r="BO212" s="200"/>
      <c r="BP212" s="200"/>
      <c r="BQ212" s="200"/>
      <c r="BR212" s="200"/>
      <c r="BS212" s="200"/>
      <c r="BT212" s="200"/>
      <c r="BU212" s="200"/>
      <c r="BV212" s="200"/>
      <c r="BW212" s="200"/>
      <c r="BX212" s="201">
        <v>0</v>
      </c>
      <c r="BY212" s="201"/>
      <c r="BZ212" s="201"/>
      <c r="CA212" s="201"/>
      <c r="CB212" s="201"/>
      <c r="CC212" s="201"/>
      <c r="CD212" s="201"/>
      <c r="CE212" s="201"/>
      <c r="CF212" s="201"/>
      <c r="CG212" s="201"/>
      <c r="CH212" s="201"/>
      <c r="CI212" s="201"/>
      <c r="CJ212" s="201"/>
      <c r="CK212" s="201"/>
      <c r="CL212" s="201"/>
      <c r="CM212" s="201"/>
    </row>
    <row r="213" spans="1:92" ht="15.75" customHeight="1">
      <c r="A213" s="109"/>
    </row>
    <row r="214" spans="1:92" ht="15.75" customHeight="1">
      <c r="A214" s="108"/>
    </row>
    <row r="215" spans="1:92" ht="15.75" customHeight="1">
      <c r="A215" s="192" t="s">
        <v>866</v>
      </c>
      <c r="B215" s="192"/>
      <c r="C215" s="192"/>
      <c r="D215" s="192"/>
      <c r="E215" s="192"/>
      <c r="F215" s="192"/>
      <c r="G215" s="192"/>
      <c r="H215" s="192"/>
      <c r="I215" s="192"/>
      <c r="J215" s="192"/>
      <c r="K215" s="192"/>
      <c r="L215" s="192"/>
      <c r="M215" s="192"/>
      <c r="N215" s="192"/>
      <c r="O215" s="192"/>
      <c r="P215" s="192"/>
      <c r="Q215" s="192"/>
      <c r="R215" s="192"/>
      <c r="S215" s="192"/>
      <c r="T215" s="192"/>
      <c r="U215" s="204" t="s">
        <v>709</v>
      </c>
      <c r="V215" s="204"/>
      <c r="W215" s="204"/>
      <c r="X215" s="204"/>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c r="AU215" s="204"/>
      <c r="AV215" s="204"/>
      <c r="AW215" s="204"/>
      <c r="AX215" s="204"/>
      <c r="AY215" s="204"/>
      <c r="AZ215" s="204"/>
      <c r="BA215" s="204"/>
      <c r="BB215" s="204"/>
      <c r="BC215" s="204"/>
      <c r="BD215" s="204"/>
      <c r="BE215" s="204"/>
      <c r="BF215" s="204"/>
      <c r="BG215" s="205" t="s">
        <v>710</v>
      </c>
      <c r="BH215" s="205"/>
      <c r="BI215" s="205"/>
      <c r="BJ215" s="205"/>
      <c r="BK215" s="205"/>
      <c r="BL215" s="205"/>
      <c r="BM215" s="205"/>
      <c r="BN215" s="205"/>
      <c r="BO215" s="205"/>
      <c r="BP215" s="205"/>
      <c r="BQ215" s="205"/>
      <c r="BR215" s="205"/>
      <c r="BS215" s="205"/>
      <c r="BT215" s="205"/>
      <c r="BU215" s="205"/>
      <c r="BV215" s="205"/>
      <c r="BW215" s="205"/>
      <c r="BX215" s="205"/>
      <c r="BY215" s="205"/>
      <c r="BZ215" s="205"/>
      <c r="CA215" s="205"/>
      <c r="CB215" s="205"/>
      <c r="CC215" s="205"/>
      <c r="CD215" s="205"/>
      <c r="CE215" s="205"/>
      <c r="CF215" s="205"/>
      <c r="CG215" s="205"/>
      <c r="CH215" s="205"/>
      <c r="CI215" s="205"/>
      <c r="CJ215" s="205"/>
      <c r="CK215" s="205"/>
      <c r="CL215" s="205"/>
      <c r="CM215" s="205"/>
      <c r="CN215" s="205"/>
    </row>
    <row r="216" spans="1:92" ht="15.75" customHeight="1">
      <c r="A216" s="199" t="s">
        <v>467</v>
      </c>
      <c r="B216" s="199"/>
      <c r="C216" s="199"/>
      <c r="D216" s="199"/>
      <c r="E216" s="199"/>
      <c r="F216" s="199"/>
      <c r="G216" s="199"/>
      <c r="H216" s="199"/>
      <c r="I216" s="199"/>
      <c r="J216" s="199"/>
      <c r="K216" s="199"/>
      <c r="L216" s="199"/>
      <c r="M216" s="199"/>
      <c r="N216" s="199"/>
      <c r="O216" s="199"/>
      <c r="P216" s="199"/>
      <c r="Q216" s="199"/>
      <c r="R216" s="199"/>
      <c r="S216" s="199"/>
      <c r="T216" s="199"/>
      <c r="U216" s="200">
        <v>59000000000</v>
      </c>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c r="AQ216" s="200"/>
      <c r="AR216" s="200"/>
      <c r="AS216" s="200"/>
      <c r="AT216" s="200"/>
      <c r="AU216" s="200"/>
      <c r="AV216" s="200"/>
      <c r="AW216" s="200"/>
      <c r="AX216" s="200"/>
      <c r="AY216" s="200"/>
      <c r="AZ216" s="200"/>
      <c r="BA216" s="200"/>
      <c r="BB216" s="200"/>
      <c r="BC216" s="200"/>
      <c r="BD216" s="200"/>
      <c r="BE216" s="200"/>
      <c r="BF216" s="200"/>
      <c r="BG216" s="201">
        <v>51900000000</v>
      </c>
      <c r="BH216" s="201"/>
      <c r="BI216" s="201"/>
      <c r="BJ216" s="201"/>
      <c r="BK216" s="201"/>
      <c r="BL216" s="201"/>
      <c r="BM216" s="201"/>
      <c r="BN216" s="201"/>
      <c r="BO216" s="201"/>
      <c r="BP216" s="201"/>
      <c r="BQ216" s="201"/>
      <c r="BR216" s="201"/>
      <c r="BS216" s="201"/>
      <c r="BT216" s="201"/>
      <c r="BU216" s="201"/>
      <c r="BV216" s="201"/>
      <c r="BW216" s="201"/>
      <c r="BX216" s="201"/>
      <c r="BY216" s="201"/>
      <c r="BZ216" s="201"/>
      <c r="CA216" s="201"/>
      <c r="CB216" s="201"/>
      <c r="CC216" s="201"/>
      <c r="CD216" s="201"/>
      <c r="CE216" s="201"/>
      <c r="CF216" s="201"/>
      <c r="CG216" s="201"/>
      <c r="CH216" s="201"/>
      <c r="CI216" s="201"/>
      <c r="CJ216" s="201"/>
      <c r="CK216" s="201"/>
      <c r="CL216" s="201"/>
      <c r="CM216" s="201"/>
      <c r="CN216" s="201"/>
    </row>
    <row r="217" spans="1:92" ht="15.75" customHeight="1">
      <c r="A217" s="113"/>
    </row>
    <row r="218" spans="1:92" ht="20.25" customHeight="1">
      <c r="A218" s="108"/>
    </row>
    <row r="219" spans="1:92" ht="20.25" customHeight="1">
      <c r="A219" s="192" t="s">
        <v>867</v>
      </c>
      <c r="B219" s="192"/>
      <c r="C219" s="192"/>
      <c r="D219" s="192"/>
      <c r="E219" s="192"/>
      <c r="F219" s="192"/>
      <c r="G219" s="192"/>
      <c r="H219" s="192"/>
      <c r="I219" s="192"/>
      <c r="J219" s="192"/>
      <c r="K219" s="192"/>
      <c r="L219" s="192"/>
      <c r="M219" s="192"/>
      <c r="N219" s="192"/>
      <c r="O219" s="192"/>
      <c r="P219" s="192"/>
      <c r="Q219" s="193" t="s">
        <v>709</v>
      </c>
      <c r="R219" s="193"/>
      <c r="S219" s="193"/>
      <c r="T219" s="193"/>
      <c r="U219" s="193"/>
      <c r="V219" s="193"/>
      <c r="W219" s="193"/>
      <c r="X219" s="193"/>
      <c r="Y219" s="193"/>
      <c r="Z219" s="193"/>
      <c r="AA219" s="193"/>
      <c r="AB219" s="193"/>
      <c r="AC219" s="193"/>
      <c r="AD219" s="193"/>
      <c r="AE219" s="193"/>
      <c r="AF219" s="193"/>
      <c r="AG219" s="193"/>
      <c r="AH219" s="193"/>
      <c r="AI219" s="193"/>
      <c r="AJ219" s="193"/>
      <c r="AK219" s="193"/>
      <c r="AL219" s="193"/>
      <c r="AM219" s="193"/>
      <c r="AN219" s="193"/>
      <c r="AO219" s="193"/>
      <c r="AP219" s="193"/>
      <c r="AQ219" s="193"/>
      <c r="AR219" s="193"/>
      <c r="AS219" s="193"/>
      <c r="AT219" s="193"/>
      <c r="AU219" s="193"/>
      <c r="AV219" s="193"/>
      <c r="AW219" s="193"/>
      <c r="AX219" s="193"/>
      <c r="AY219" s="193"/>
      <c r="AZ219" s="193"/>
      <c r="BA219" s="193"/>
      <c r="BB219" s="193"/>
      <c r="BC219" s="193"/>
      <c r="BD219" s="194" t="s">
        <v>710</v>
      </c>
      <c r="BE219" s="194"/>
      <c r="BF219" s="194"/>
      <c r="BG219" s="194"/>
      <c r="BH219" s="194"/>
      <c r="BI219" s="194"/>
      <c r="BJ219" s="194"/>
      <c r="BK219" s="194"/>
      <c r="BL219" s="194"/>
      <c r="BM219" s="194"/>
      <c r="BN219" s="194"/>
      <c r="BO219" s="194"/>
      <c r="BP219" s="194"/>
      <c r="BQ219" s="194"/>
      <c r="BR219" s="194"/>
      <c r="BS219" s="194"/>
      <c r="BT219" s="194"/>
      <c r="BU219" s="194"/>
      <c r="BV219" s="194"/>
      <c r="BW219" s="194"/>
      <c r="BX219" s="194"/>
      <c r="BY219" s="194"/>
      <c r="BZ219" s="194"/>
      <c r="CA219" s="194"/>
      <c r="CB219" s="194"/>
      <c r="CC219" s="194"/>
      <c r="CD219" s="194"/>
      <c r="CE219" s="194"/>
      <c r="CF219" s="194"/>
      <c r="CG219" s="194"/>
      <c r="CH219" s="194"/>
      <c r="CI219" s="194"/>
      <c r="CJ219" s="194"/>
      <c r="CK219" s="194"/>
      <c r="CL219" s="194"/>
      <c r="CM219" s="194"/>
      <c r="CN219" s="194"/>
    </row>
    <row r="220" spans="1:92" ht="20.25" customHeight="1">
      <c r="A220" s="192"/>
      <c r="B220" s="192"/>
      <c r="C220" s="192"/>
      <c r="D220" s="192"/>
      <c r="E220" s="192"/>
      <c r="F220" s="192"/>
      <c r="G220" s="192"/>
      <c r="H220" s="192"/>
      <c r="I220" s="192"/>
      <c r="J220" s="192"/>
      <c r="K220" s="192"/>
      <c r="L220" s="192"/>
      <c r="M220" s="192"/>
      <c r="N220" s="192"/>
      <c r="O220" s="192"/>
      <c r="P220" s="192"/>
      <c r="Q220" s="202" t="s">
        <v>863</v>
      </c>
      <c r="R220" s="202"/>
      <c r="S220" s="202"/>
      <c r="T220" s="202"/>
      <c r="U220" s="202"/>
      <c r="V220" s="202"/>
      <c r="W220" s="202"/>
      <c r="X220" s="202"/>
      <c r="Y220" s="202"/>
      <c r="Z220" s="202"/>
      <c r="AA220" s="202"/>
      <c r="AB220" s="202"/>
      <c r="AC220" s="202"/>
      <c r="AD220" s="202"/>
      <c r="AE220" s="202"/>
      <c r="AF220" s="202"/>
      <c r="AG220" s="202"/>
      <c r="AH220" s="202"/>
      <c r="AI220" s="202" t="s">
        <v>864</v>
      </c>
      <c r="AJ220" s="202"/>
      <c r="AK220" s="202"/>
      <c r="AL220" s="202"/>
      <c r="AM220" s="202"/>
      <c r="AN220" s="202"/>
      <c r="AO220" s="202"/>
      <c r="AP220" s="202"/>
      <c r="AQ220" s="202"/>
      <c r="AR220" s="202"/>
      <c r="AS220" s="202"/>
      <c r="AT220" s="202"/>
      <c r="AU220" s="202"/>
      <c r="AV220" s="202"/>
      <c r="AW220" s="202"/>
      <c r="AX220" s="202"/>
      <c r="AY220" s="202"/>
      <c r="AZ220" s="202"/>
      <c r="BA220" s="202"/>
      <c r="BB220" s="202"/>
      <c r="BC220" s="202"/>
      <c r="BD220" s="202" t="s">
        <v>863</v>
      </c>
      <c r="BE220" s="202"/>
      <c r="BF220" s="202"/>
      <c r="BG220" s="202"/>
      <c r="BH220" s="202"/>
      <c r="BI220" s="202"/>
      <c r="BJ220" s="202"/>
      <c r="BK220" s="202"/>
      <c r="BL220" s="202"/>
      <c r="BM220" s="202"/>
      <c r="BN220" s="202"/>
      <c r="BO220" s="202"/>
      <c r="BP220" s="202"/>
      <c r="BQ220" s="202"/>
      <c r="BR220" s="202"/>
      <c r="BS220" s="202"/>
      <c r="BT220" s="202"/>
      <c r="BU220" s="202"/>
      <c r="BV220" s="202"/>
      <c r="BW220" s="202"/>
      <c r="BX220" s="202"/>
      <c r="BY220" s="203" t="s">
        <v>864</v>
      </c>
      <c r="BZ220" s="203"/>
      <c r="CA220" s="203"/>
      <c r="CB220" s="203"/>
      <c r="CC220" s="203"/>
      <c r="CD220" s="203"/>
      <c r="CE220" s="203"/>
      <c r="CF220" s="203"/>
      <c r="CG220" s="203"/>
      <c r="CH220" s="203"/>
      <c r="CI220" s="203"/>
      <c r="CJ220" s="203"/>
      <c r="CK220" s="203"/>
      <c r="CL220" s="203"/>
      <c r="CM220" s="203"/>
      <c r="CN220" s="203"/>
    </row>
    <row r="221" spans="1:92" ht="20.25" customHeight="1">
      <c r="A221" s="189" t="s">
        <v>1252</v>
      </c>
      <c r="B221" s="189"/>
      <c r="C221" s="189"/>
      <c r="D221" s="189"/>
      <c r="E221" s="189"/>
      <c r="F221" s="189"/>
      <c r="G221" s="189"/>
      <c r="H221" s="189"/>
      <c r="I221" s="189"/>
      <c r="J221" s="189"/>
      <c r="K221" s="189"/>
      <c r="L221" s="189"/>
      <c r="M221" s="189"/>
      <c r="N221" s="189"/>
      <c r="O221" s="189"/>
      <c r="P221" s="189"/>
      <c r="Q221" s="206"/>
      <c r="R221" s="206"/>
      <c r="S221" s="206"/>
      <c r="T221" s="206"/>
      <c r="U221" s="206"/>
      <c r="V221" s="206"/>
      <c r="W221" s="206"/>
      <c r="X221" s="206"/>
      <c r="Y221" s="206"/>
      <c r="Z221" s="206"/>
      <c r="AA221" s="206"/>
      <c r="AB221" s="206"/>
      <c r="AC221" s="206"/>
      <c r="AD221" s="206"/>
      <c r="AE221" s="206"/>
      <c r="AF221" s="206"/>
      <c r="AG221" s="206"/>
      <c r="AH221" s="206"/>
      <c r="AI221" s="207"/>
      <c r="AJ221" s="207"/>
      <c r="AK221" s="207"/>
      <c r="AL221" s="207"/>
      <c r="AM221" s="207"/>
      <c r="AN221" s="207"/>
      <c r="AO221" s="207"/>
      <c r="AP221" s="207"/>
      <c r="AQ221" s="207"/>
      <c r="AR221" s="207"/>
      <c r="AS221" s="207"/>
      <c r="AT221" s="207"/>
      <c r="AU221" s="207"/>
      <c r="AV221" s="207"/>
      <c r="AW221" s="207"/>
      <c r="AX221" s="207"/>
      <c r="AY221" s="207"/>
      <c r="AZ221" s="207"/>
      <c r="BA221" s="207"/>
      <c r="BB221" s="207"/>
      <c r="BC221" s="207"/>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8"/>
      <c r="BZ221" s="208"/>
      <c r="CA221" s="208"/>
      <c r="CB221" s="208"/>
      <c r="CC221" s="208"/>
      <c r="CD221" s="208"/>
      <c r="CE221" s="208"/>
      <c r="CF221" s="208"/>
      <c r="CG221" s="208"/>
      <c r="CH221" s="208"/>
      <c r="CI221" s="208"/>
      <c r="CJ221" s="208"/>
      <c r="CK221" s="208"/>
      <c r="CL221" s="208"/>
      <c r="CM221" s="208"/>
      <c r="CN221" s="208"/>
    </row>
    <row r="222" spans="1:92" ht="20.25" customHeight="1">
      <c r="A222" s="199" t="s">
        <v>467</v>
      </c>
      <c r="B222" s="199"/>
      <c r="C222" s="199"/>
      <c r="D222" s="199"/>
      <c r="E222" s="199"/>
      <c r="F222" s="199"/>
      <c r="G222" s="199"/>
      <c r="H222" s="199"/>
      <c r="I222" s="199"/>
      <c r="J222" s="199"/>
      <c r="K222" s="199"/>
      <c r="L222" s="199"/>
      <c r="M222" s="199"/>
      <c r="N222" s="199"/>
      <c r="O222" s="199"/>
      <c r="P222" s="199"/>
      <c r="Q222" s="209">
        <v>0</v>
      </c>
      <c r="R222" s="209"/>
      <c r="S222" s="209"/>
      <c r="T222" s="209"/>
      <c r="U222" s="209"/>
      <c r="V222" s="209"/>
      <c r="W222" s="209"/>
      <c r="X222" s="209"/>
      <c r="Y222" s="209"/>
      <c r="Z222" s="209"/>
      <c r="AA222" s="209"/>
      <c r="AB222" s="209"/>
      <c r="AC222" s="209"/>
      <c r="AD222" s="209"/>
      <c r="AE222" s="209"/>
      <c r="AF222" s="209"/>
      <c r="AG222" s="209"/>
      <c r="AH222" s="209"/>
      <c r="AI222" s="210">
        <v>0</v>
      </c>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09">
        <v>0</v>
      </c>
      <c r="BE222" s="209"/>
      <c r="BF222" s="209"/>
      <c r="BG222" s="209"/>
      <c r="BH222" s="209"/>
      <c r="BI222" s="209"/>
      <c r="BJ222" s="209"/>
      <c r="BK222" s="209"/>
      <c r="BL222" s="209"/>
      <c r="BM222" s="209"/>
      <c r="BN222" s="209"/>
      <c r="BO222" s="209"/>
      <c r="BP222" s="209"/>
      <c r="BQ222" s="209"/>
      <c r="BR222" s="209"/>
      <c r="BS222" s="209"/>
      <c r="BT222" s="209"/>
      <c r="BU222" s="209"/>
      <c r="BV222" s="209"/>
      <c r="BW222" s="209"/>
      <c r="BX222" s="209"/>
      <c r="BY222" s="211">
        <v>0</v>
      </c>
      <c r="BZ222" s="211"/>
      <c r="CA222" s="211"/>
      <c r="CB222" s="211"/>
      <c r="CC222" s="211"/>
      <c r="CD222" s="211"/>
      <c r="CE222" s="211"/>
      <c r="CF222" s="211"/>
      <c r="CG222" s="211"/>
      <c r="CH222" s="211"/>
      <c r="CI222" s="211"/>
      <c r="CJ222" s="211"/>
      <c r="CK222" s="211"/>
      <c r="CL222" s="211"/>
      <c r="CM222" s="211"/>
      <c r="CN222" s="211"/>
    </row>
    <row r="223" spans="1:92" ht="33" customHeight="1">
      <c r="A223" s="110"/>
    </row>
    <row r="224" spans="1:92" ht="26.25" customHeight="1">
      <c r="A224" s="114"/>
    </row>
    <row r="225" spans="1:104" ht="26.25" customHeight="1">
      <c r="A225" s="115"/>
    </row>
    <row r="226" spans="1:104" ht="26.25" customHeight="1">
      <c r="A226" s="192" t="s">
        <v>65</v>
      </c>
      <c r="B226" s="192"/>
      <c r="C226" s="192"/>
      <c r="D226" s="193" t="s">
        <v>868</v>
      </c>
      <c r="E226" s="193"/>
      <c r="F226" s="193"/>
      <c r="G226" s="193"/>
      <c r="H226" s="193"/>
      <c r="I226" s="193"/>
      <c r="J226" s="193"/>
      <c r="K226" s="193"/>
      <c r="L226" s="193"/>
      <c r="M226" s="193"/>
      <c r="N226" s="193" t="s">
        <v>709</v>
      </c>
      <c r="O226" s="193"/>
      <c r="P226" s="193"/>
      <c r="Q226" s="193"/>
      <c r="R226" s="193"/>
      <c r="S226" s="193"/>
      <c r="T226" s="193"/>
      <c r="U226" s="193"/>
      <c r="V226" s="193"/>
      <c r="W226" s="193"/>
      <c r="X226" s="193"/>
      <c r="Y226" s="193"/>
      <c r="Z226" s="193"/>
      <c r="AA226" s="193"/>
      <c r="AB226" s="193"/>
      <c r="AC226" s="193"/>
      <c r="AD226" s="193"/>
      <c r="AE226" s="193"/>
      <c r="AF226" s="193"/>
      <c r="AG226" s="193"/>
      <c r="AH226" s="193"/>
      <c r="AI226" s="193"/>
      <c r="AJ226" s="193"/>
      <c r="AK226" s="193"/>
      <c r="AL226" s="193"/>
      <c r="AM226" s="193"/>
      <c r="AN226" s="193"/>
      <c r="AO226" s="193"/>
      <c r="AP226" s="193"/>
      <c r="AQ226" s="193"/>
      <c r="AR226" s="193"/>
      <c r="AS226" s="193"/>
      <c r="AT226" s="193"/>
      <c r="AU226" s="193"/>
      <c r="AV226" s="193"/>
      <c r="AW226" s="193"/>
      <c r="AX226" s="193"/>
      <c r="AY226" s="193"/>
      <c r="AZ226" s="193"/>
      <c r="BA226" s="193"/>
      <c r="BB226" s="193"/>
      <c r="BC226" s="193"/>
      <c r="BD226" s="193"/>
      <c r="BE226" s="193"/>
      <c r="BF226" s="193"/>
      <c r="BG226" s="193"/>
      <c r="BH226" s="193"/>
      <c r="BI226" s="193"/>
      <c r="BJ226" s="193"/>
      <c r="BK226" s="193"/>
      <c r="BL226" s="193"/>
      <c r="BM226" s="193"/>
      <c r="BN226" s="193"/>
      <c r="BO226" s="193"/>
      <c r="BP226" s="193"/>
      <c r="BQ226" s="193"/>
      <c r="BR226" s="193"/>
      <c r="BS226" s="193"/>
      <c r="BT226" s="193"/>
      <c r="BU226" s="193"/>
      <c r="BV226" s="193"/>
      <c r="BW226" s="193"/>
      <c r="BX226" s="193"/>
      <c r="BY226" s="193"/>
      <c r="BZ226" s="193"/>
      <c r="CA226" s="193"/>
      <c r="CB226" s="193"/>
      <c r="CC226" s="193"/>
      <c r="CD226" s="193"/>
      <c r="CE226" s="194" t="s">
        <v>710</v>
      </c>
      <c r="CF226" s="194"/>
      <c r="CG226" s="194"/>
      <c r="CH226" s="194"/>
      <c r="CI226" s="194"/>
      <c r="CJ226" s="194"/>
      <c r="CK226" s="194"/>
      <c r="CL226" s="194"/>
      <c r="CM226" s="194"/>
      <c r="CN226" s="194"/>
      <c r="CO226" s="194"/>
      <c r="CP226" s="194"/>
      <c r="CQ226" s="194"/>
      <c r="CR226" s="194"/>
      <c r="CS226" s="194"/>
      <c r="CT226" s="194"/>
      <c r="CU226" s="194"/>
      <c r="CV226" s="194"/>
      <c r="CW226" s="194"/>
      <c r="CX226" s="194"/>
      <c r="CY226" s="194"/>
      <c r="CZ226" s="194"/>
    </row>
    <row r="227" spans="1:104" ht="26.25" customHeight="1">
      <c r="A227" s="192"/>
      <c r="B227" s="192"/>
      <c r="C227" s="192"/>
      <c r="D227" s="193"/>
      <c r="E227" s="193"/>
      <c r="F227" s="193"/>
      <c r="G227" s="193"/>
      <c r="H227" s="193"/>
      <c r="I227" s="193"/>
      <c r="J227" s="193"/>
      <c r="K227" s="193"/>
      <c r="L227" s="193"/>
      <c r="M227" s="193"/>
      <c r="N227" s="202" t="s">
        <v>869</v>
      </c>
      <c r="O227" s="202"/>
      <c r="P227" s="202"/>
      <c r="Q227" s="202"/>
      <c r="R227" s="202"/>
      <c r="S227" s="202"/>
      <c r="T227" s="202"/>
      <c r="U227" s="202"/>
      <c r="V227" s="202"/>
      <c r="W227" s="202"/>
      <c r="X227" s="202"/>
      <c r="Y227" s="202"/>
      <c r="Z227" s="202" t="s">
        <v>870</v>
      </c>
      <c r="AA227" s="202"/>
      <c r="AB227" s="202"/>
      <c r="AC227" s="202"/>
      <c r="AD227" s="202"/>
      <c r="AE227" s="202"/>
      <c r="AF227" s="202"/>
      <c r="AG227" s="202"/>
      <c r="AH227" s="202"/>
      <c r="AI227" s="202"/>
      <c r="AJ227" s="202"/>
      <c r="AK227" s="202"/>
      <c r="AL227" s="202" t="s">
        <v>871</v>
      </c>
      <c r="AM227" s="202"/>
      <c r="AN227" s="202"/>
      <c r="AO227" s="202"/>
      <c r="AP227" s="202"/>
      <c r="AQ227" s="202"/>
      <c r="AR227" s="202"/>
      <c r="AS227" s="202"/>
      <c r="AT227" s="202"/>
      <c r="AU227" s="202"/>
      <c r="AV227" s="202"/>
      <c r="AW227" s="202"/>
      <c r="AX227" s="202"/>
      <c r="AY227" s="202"/>
      <c r="AZ227" s="202"/>
      <c r="BA227" s="202"/>
      <c r="BB227" s="202"/>
      <c r="BC227" s="202"/>
      <c r="BD227" s="202"/>
      <c r="BE227" s="202"/>
      <c r="BF227" s="202"/>
      <c r="BG227" s="202"/>
      <c r="BH227" s="202"/>
      <c r="BI227" s="202"/>
      <c r="BJ227" s="202"/>
      <c r="BK227" s="202"/>
      <c r="BL227" s="202"/>
      <c r="BM227" s="202"/>
      <c r="BN227" s="202"/>
      <c r="BO227" s="202"/>
      <c r="BP227" s="202" t="s">
        <v>872</v>
      </c>
      <c r="BQ227" s="202"/>
      <c r="BR227" s="202"/>
      <c r="BS227" s="202"/>
      <c r="BT227" s="202"/>
      <c r="BU227" s="202"/>
      <c r="BV227" s="202"/>
      <c r="BW227" s="202"/>
      <c r="BX227" s="202"/>
      <c r="BY227" s="202"/>
      <c r="BZ227" s="202"/>
      <c r="CA227" s="202"/>
      <c r="CB227" s="202"/>
      <c r="CC227" s="202"/>
      <c r="CD227" s="202"/>
      <c r="CE227" s="202" t="s">
        <v>869</v>
      </c>
      <c r="CF227" s="202"/>
      <c r="CG227" s="202"/>
      <c r="CH227" s="202"/>
      <c r="CI227" s="202"/>
      <c r="CJ227" s="202"/>
      <c r="CK227" s="202" t="s">
        <v>873</v>
      </c>
      <c r="CL227" s="202"/>
      <c r="CM227" s="202"/>
      <c r="CN227" s="202"/>
      <c r="CO227" s="202"/>
      <c r="CP227" s="202"/>
      <c r="CQ227" s="202"/>
      <c r="CR227" s="202"/>
      <c r="CS227" s="202"/>
      <c r="CT227" s="202"/>
      <c r="CU227" s="202"/>
      <c r="CV227" s="202"/>
      <c r="CW227" s="202" t="s">
        <v>874</v>
      </c>
      <c r="CX227" s="202"/>
      <c r="CY227" s="202"/>
      <c r="CZ227" s="203" t="s">
        <v>872</v>
      </c>
    </row>
    <row r="228" spans="1:104" ht="26.25" customHeight="1">
      <c r="A228" s="192"/>
      <c r="B228" s="192"/>
      <c r="C228" s="192"/>
      <c r="D228" s="193"/>
      <c r="E228" s="193"/>
      <c r="F228" s="193"/>
      <c r="G228" s="193"/>
      <c r="H228" s="193"/>
      <c r="I228" s="193"/>
      <c r="J228" s="193"/>
      <c r="K228" s="193"/>
      <c r="L228" s="193"/>
      <c r="M228" s="193"/>
      <c r="N228" s="202"/>
      <c r="O228" s="202"/>
      <c r="P228" s="202"/>
      <c r="Q228" s="202"/>
      <c r="R228" s="202"/>
      <c r="S228" s="202"/>
      <c r="T228" s="202"/>
      <c r="U228" s="202"/>
      <c r="V228" s="202"/>
      <c r="W228" s="202"/>
      <c r="X228" s="202"/>
      <c r="Y228" s="202"/>
      <c r="Z228" s="202"/>
      <c r="AA228" s="202"/>
      <c r="AB228" s="202"/>
      <c r="AC228" s="202"/>
      <c r="AD228" s="202"/>
      <c r="AE228" s="202"/>
      <c r="AF228" s="202"/>
      <c r="AG228" s="202"/>
      <c r="AH228" s="202"/>
      <c r="AI228" s="202"/>
      <c r="AJ228" s="202"/>
      <c r="AK228" s="202"/>
      <c r="AL228" s="202" t="s">
        <v>875</v>
      </c>
      <c r="AM228" s="202"/>
      <c r="AN228" s="202"/>
      <c r="AO228" s="202"/>
      <c r="AP228" s="202"/>
      <c r="AQ228" s="202"/>
      <c r="AR228" s="202"/>
      <c r="AS228" s="202"/>
      <c r="AT228" s="202"/>
      <c r="AU228" s="202"/>
      <c r="AV228" s="202"/>
      <c r="AW228" s="202"/>
      <c r="AX228" s="202"/>
      <c r="AY228" s="202"/>
      <c r="AZ228" s="202"/>
      <c r="BA228" s="202" t="s">
        <v>876</v>
      </c>
      <c r="BB228" s="202"/>
      <c r="BC228" s="202"/>
      <c r="BD228" s="202"/>
      <c r="BE228" s="202"/>
      <c r="BF228" s="202"/>
      <c r="BG228" s="202"/>
      <c r="BH228" s="202"/>
      <c r="BI228" s="202"/>
      <c r="BJ228" s="202"/>
      <c r="BK228" s="202"/>
      <c r="BL228" s="202"/>
      <c r="BM228" s="202"/>
      <c r="BN228" s="202"/>
      <c r="BO228" s="202"/>
      <c r="BP228" s="202"/>
      <c r="BQ228" s="202"/>
      <c r="BR228" s="202"/>
      <c r="BS228" s="202"/>
      <c r="BT228" s="202"/>
      <c r="BU228" s="202"/>
      <c r="BV228" s="202"/>
      <c r="BW228" s="202"/>
      <c r="BX228" s="202"/>
      <c r="BY228" s="202"/>
      <c r="BZ228" s="202"/>
      <c r="CA228" s="202"/>
      <c r="CB228" s="202"/>
      <c r="CC228" s="202"/>
      <c r="CD228" s="202"/>
      <c r="CE228" s="202"/>
      <c r="CF228" s="202"/>
      <c r="CG228" s="202"/>
      <c r="CH228" s="202"/>
      <c r="CI228" s="202"/>
      <c r="CJ228" s="202"/>
      <c r="CK228" s="202"/>
      <c r="CL228" s="202"/>
      <c r="CM228" s="202"/>
      <c r="CN228" s="202"/>
      <c r="CO228" s="202"/>
      <c r="CP228" s="202"/>
      <c r="CQ228" s="202"/>
      <c r="CR228" s="202"/>
      <c r="CS228" s="202"/>
      <c r="CT228" s="202"/>
      <c r="CU228" s="202"/>
      <c r="CV228" s="202"/>
      <c r="CW228" s="202" t="s">
        <v>875</v>
      </c>
      <c r="CX228" s="202"/>
      <c r="CY228" s="116" t="s">
        <v>876</v>
      </c>
      <c r="CZ228" s="203"/>
    </row>
    <row r="229" spans="1:104" ht="26.25" customHeight="1">
      <c r="A229" s="212" t="s">
        <v>877</v>
      </c>
      <c r="B229" s="212"/>
      <c r="C229" s="212"/>
      <c r="D229" s="202" t="s">
        <v>878</v>
      </c>
      <c r="E229" s="202"/>
      <c r="F229" s="202"/>
      <c r="G229" s="202"/>
      <c r="H229" s="202"/>
      <c r="I229" s="202"/>
      <c r="J229" s="202"/>
      <c r="K229" s="202"/>
      <c r="L229" s="202"/>
      <c r="M229" s="202"/>
      <c r="N229" s="202" t="s">
        <v>879</v>
      </c>
      <c r="O229" s="202"/>
      <c r="P229" s="202"/>
      <c r="Q229" s="202"/>
      <c r="R229" s="202"/>
      <c r="S229" s="202"/>
      <c r="T229" s="202"/>
      <c r="U229" s="202"/>
      <c r="V229" s="202"/>
      <c r="W229" s="202"/>
      <c r="X229" s="202"/>
      <c r="Y229" s="202"/>
      <c r="Z229" s="202" t="s">
        <v>880</v>
      </c>
      <c r="AA229" s="202"/>
      <c r="AB229" s="202"/>
      <c r="AC229" s="202"/>
      <c r="AD229" s="202"/>
      <c r="AE229" s="202"/>
      <c r="AF229" s="202"/>
      <c r="AG229" s="202"/>
      <c r="AH229" s="202"/>
      <c r="AI229" s="202"/>
      <c r="AJ229" s="202"/>
      <c r="AK229" s="202"/>
      <c r="AL229" s="202" t="s">
        <v>881</v>
      </c>
      <c r="AM229" s="202"/>
      <c r="AN229" s="202"/>
      <c r="AO229" s="202"/>
      <c r="AP229" s="202"/>
      <c r="AQ229" s="202"/>
      <c r="AR229" s="202"/>
      <c r="AS229" s="202"/>
      <c r="AT229" s="202"/>
      <c r="AU229" s="202"/>
      <c r="AV229" s="202"/>
      <c r="AW229" s="202"/>
      <c r="AX229" s="202"/>
      <c r="AY229" s="202"/>
      <c r="AZ229" s="202"/>
      <c r="BA229" s="202" t="s">
        <v>882</v>
      </c>
      <c r="BB229" s="202"/>
      <c r="BC229" s="202"/>
      <c r="BD229" s="202"/>
      <c r="BE229" s="202"/>
      <c r="BF229" s="202"/>
      <c r="BG229" s="202"/>
      <c r="BH229" s="202"/>
      <c r="BI229" s="202"/>
      <c r="BJ229" s="202"/>
      <c r="BK229" s="202"/>
      <c r="BL229" s="202"/>
      <c r="BM229" s="202"/>
      <c r="BN229" s="202"/>
      <c r="BO229" s="202"/>
      <c r="BP229" s="202" t="s">
        <v>883</v>
      </c>
      <c r="BQ229" s="202"/>
      <c r="BR229" s="202"/>
      <c r="BS229" s="202"/>
      <c r="BT229" s="202"/>
      <c r="BU229" s="202"/>
      <c r="BV229" s="202"/>
      <c r="BW229" s="202"/>
      <c r="BX229" s="202"/>
      <c r="BY229" s="202"/>
      <c r="BZ229" s="202"/>
      <c r="CA229" s="202"/>
      <c r="CB229" s="202"/>
      <c r="CC229" s="202"/>
      <c r="CD229" s="202"/>
      <c r="CE229" s="202" t="s">
        <v>884</v>
      </c>
      <c r="CF229" s="202"/>
      <c r="CG229" s="202"/>
      <c r="CH229" s="202"/>
      <c r="CI229" s="202"/>
      <c r="CJ229" s="202"/>
      <c r="CK229" s="202" t="s">
        <v>885</v>
      </c>
      <c r="CL229" s="202"/>
      <c r="CM229" s="202"/>
      <c r="CN229" s="202"/>
      <c r="CO229" s="202"/>
      <c r="CP229" s="202"/>
      <c r="CQ229" s="202"/>
      <c r="CR229" s="202"/>
      <c r="CS229" s="202"/>
      <c r="CT229" s="202"/>
      <c r="CU229" s="202"/>
      <c r="CV229" s="202"/>
      <c r="CW229" s="202" t="s">
        <v>886</v>
      </c>
      <c r="CX229" s="202"/>
      <c r="CY229" s="116" t="s">
        <v>887</v>
      </c>
      <c r="CZ229" s="117" t="s">
        <v>888</v>
      </c>
    </row>
    <row r="230" spans="1:104" ht="26.25" customHeight="1">
      <c r="A230" s="216" t="s">
        <v>889</v>
      </c>
      <c r="B230" s="216"/>
      <c r="C230" s="216"/>
      <c r="D230" s="217" t="s">
        <v>890</v>
      </c>
      <c r="E230" s="217"/>
      <c r="F230" s="217"/>
      <c r="G230" s="217"/>
      <c r="H230" s="217"/>
      <c r="I230" s="217"/>
      <c r="J230" s="217"/>
      <c r="K230" s="217"/>
      <c r="L230" s="217"/>
      <c r="M230" s="217"/>
      <c r="N230" s="196">
        <v>0</v>
      </c>
      <c r="O230" s="196"/>
      <c r="P230" s="196"/>
      <c r="Q230" s="196"/>
      <c r="R230" s="196"/>
      <c r="S230" s="196"/>
      <c r="T230" s="196"/>
      <c r="U230" s="196"/>
      <c r="V230" s="196"/>
      <c r="W230" s="196"/>
      <c r="X230" s="196"/>
      <c r="Y230" s="196"/>
      <c r="Z230" s="196">
        <v>0</v>
      </c>
      <c r="AA230" s="196"/>
      <c r="AB230" s="196"/>
      <c r="AC230" s="196"/>
      <c r="AD230" s="196"/>
      <c r="AE230" s="196"/>
      <c r="AF230" s="196"/>
      <c r="AG230" s="196"/>
      <c r="AH230" s="196"/>
      <c r="AI230" s="196"/>
      <c r="AJ230" s="196"/>
      <c r="AK230" s="196"/>
      <c r="AL230" s="196">
        <v>0</v>
      </c>
      <c r="AM230" s="196"/>
      <c r="AN230" s="196"/>
      <c r="AO230" s="196"/>
      <c r="AP230" s="196"/>
      <c r="AQ230" s="196"/>
      <c r="AR230" s="196"/>
      <c r="AS230" s="196"/>
      <c r="AT230" s="196"/>
      <c r="AU230" s="196"/>
      <c r="AV230" s="196"/>
      <c r="AW230" s="196"/>
      <c r="AX230" s="196"/>
      <c r="AY230" s="196"/>
      <c r="AZ230" s="196"/>
      <c r="BA230" s="196">
        <v>0</v>
      </c>
      <c r="BB230" s="196"/>
      <c r="BC230" s="196"/>
      <c r="BD230" s="196"/>
      <c r="BE230" s="196"/>
      <c r="BF230" s="196"/>
      <c r="BG230" s="196"/>
      <c r="BH230" s="196"/>
      <c r="BI230" s="196"/>
      <c r="BJ230" s="196"/>
      <c r="BK230" s="196"/>
      <c r="BL230" s="196"/>
      <c r="BM230" s="196"/>
      <c r="BN230" s="196"/>
      <c r="BO230" s="196"/>
      <c r="BP230" s="196">
        <v>0</v>
      </c>
      <c r="BQ230" s="196"/>
      <c r="BR230" s="196"/>
      <c r="BS230" s="196"/>
      <c r="BT230" s="196"/>
      <c r="BU230" s="196"/>
      <c r="BV230" s="196"/>
      <c r="BW230" s="196"/>
      <c r="BX230" s="196"/>
      <c r="BY230" s="196"/>
      <c r="BZ230" s="196"/>
      <c r="CA230" s="196"/>
      <c r="CB230" s="196"/>
      <c r="CC230" s="196"/>
      <c r="CD230" s="196"/>
      <c r="CE230" s="196">
        <v>0</v>
      </c>
      <c r="CF230" s="196"/>
      <c r="CG230" s="196"/>
      <c r="CH230" s="196"/>
      <c r="CI230" s="196"/>
      <c r="CJ230" s="196"/>
      <c r="CK230" s="196">
        <v>0</v>
      </c>
      <c r="CL230" s="196"/>
      <c r="CM230" s="196"/>
      <c r="CN230" s="196"/>
      <c r="CO230" s="196"/>
      <c r="CP230" s="196"/>
      <c r="CQ230" s="196"/>
      <c r="CR230" s="196"/>
      <c r="CS230" s="196"/>
      <c r="CT230" s="196"/>
      <c r="CU230" s="196"/>
      <c r="CV230" s="196"/>
      <c r="CW230" s="196">
        <v>0</v>
      </c>
      <c r="CX230" s="196"/>
      <c r="CY230" s="137">
        <v>0</v>
      </c>
      <c r="CZ230" s="138">
        <v>0</v>
      </c>
    </row>
    <row r="231" spans="1:104" ht="26.25" customHeight="1">
      <c r="A231" s="213" t="s">
        <v>879</v>
      </c>
      <c r="B231" s="213"/>
      <c r="C231" s="213"/>
      <c r="D231" s="214" t="s">
        <v>891</v>
      </c>
      <c r="E231" s="214"/>
      <c r="F231" s="214"/>
      <c r="G231" s="214"/>
      <c r="H231" s="214"/>
      <c r="I231" s="214"/>
      <c r="J231" s="214"/>
      <c r="K231" s="214"/>
      <c r="L231" s="214"/>
      <c r="M231" s="214"/>
      <c r="N231" s="215">
        <v>0</v>
      </c>
      <c r="O231" s="215"/>
      <c r="P231" s="215"/>
      <c r="Q231" s="215"/>
      <c r="R231" s="215"/>
      <c r="S231" s="215"/>
      <c r="T231" s="215"/>
      <c r="U231" s="215"/>
      <c r="V231" s="215"/>
      <c r="W231" s="215"/>
      <c r="X231" s="215"/>
      <c r="Y231" s="215"/>
      <c r="Z231" s="215">
        <v>0</v>
      </c>
      <c r="AA231" s="215"/>
      <c r="AB231" s="215"/>
      <c r="AC231" s="215"/>
      <c r="AD231" s="215"/>
      <c r="AE231" s="215"/>
      <c r="AF231" s="215"/>
      <c r="AG231" s="215"/>
      <c r="AH231" s="215"/>
      <c r="AI231" s="215"/>
      <c r="AJ231" s="215"/>
      <c r="AK231" s="215"/>
      <c r="AL231" s="215">
        <v>0</v>
      </c>
      <c r="AM231" s="215"/>
      <c r="AN231" s="215"/>
      <c r="AO231" s="215"/>
      <c r="AP231" s="215"/>
      <c r="AQ231" s="215"/>
      <c r="AR231" s="215"/>
      <c r="AS231" s="215"/>
      <c r="AT231" s="215"/>
      <c r="AU231" s="215"/>
      <c r="AV231" s="215"/>
      <c r="AW231" s="215"/>
      <c r="AX231" s="215"/>
      <c r="AY231" s="215"/>
      <c r="AZ231" s="215"/>
      <c r="BA231" s="215">
        <v>0</v>
      </c>
      <c r="BB231" s="215"/>
      <c r="BC231" s="215"/>
      <c r="BD231" s="215"/>
      <c r="BE231" s="215"/>
      <c r="BF231" s="215"/>
      <c r="BG231" s="215"/>
      <c r="BH231" s="215"/>
      <c r="BI231" s="215"/>
      <c r="BJ231" s="215"/>
      <c r="BK231" s="215"/>
      <c r="BL231" s="215"/>
      <c r="BM231" s="215"/>
      <c r="BN231" s="215"/>
      <c r="BO231" s="215"/>
      <c r="BP231" s="215">
        <v>0</v>
      </c>
      <c r="BQ231" s="215"/>
      <c r="BR231" s="215"/>
      <c r="BS231" s="215"/>
      <c r="BT231" s="215"/>
      <c r="BU231" s="215"/>
      <c r="BV231" s="215"/>
      <c r="BW231" s="215"/>
      <c r="BX231" s="215"/>
      <c r="BY231" s="215"/>
      <c r="BZ231" s="215"/>
      <c r="CA231" s="215"/>
      <c r="CB231" s="215"/>
      <c r="CC231" s="215"/>
      <c r="CD231" s="215"/>
      <c r="CE231" s="215">
        <v>0</v>
      </c>
      <c r="CF231" s="215"/>
      <c r="CG231" s="215"/>
      <c r="CH231" s="215"/>
      <c r="CI231" s="215"/>
      <c r="CJ231" s="215"/>
      <c r="CK231" s="215">
        <v>0</v>
      </c>
      <c r="CL231" s="215"/>
      <c r="CM231" s="215"/>
      <c r="CN231" s="215"/>
      <c r="CO231" s="215"/>
      <c r="CP231" s="215"/>
      <c r="CQ231" s="215"/>
      <c r="CR231" s="215"/>
      <c r="CS231" s="215"/>
      <c r="CT231" s="215"/>
      <c r="CU231" s="215"/>
      <c r="CV231" s="215"/>
      <c r="CW231" s="215">
        <v>0</v>
      </c>
      <c r="CX231" s="215"/>
      <c r="CY231" s="143">
        <v>0</v>
      </c>
      <c r="CZ231" s="144">
        <v>0</v>
      </c>
    </row>
    <row r="232" spans="1:104" ht="26.25" customHeight="1">
      <c r="A232" s="218"/>
      <c r="B232" s="218"/>
      <c r="C232" s="218"/>
      <c r="D232" s="219" t="s">
        <v>1252</v>
      </c>
      <c r="E232" s="219"/>
      <c r="F232" s="219"/>
      <c r="G232" s="219"/>
      <c r="H232" s="219"/>
      <c r="I232" s="219"/>
      <c r="J232" s="219"/>
      <c r="K232" s="219"/>
      <c r="L232" s="219"/>
      <c r="M232" s="219"/>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c r="BT232" s="190"/>
      <c r="BU232" s="190"/>
      <c r="BV232" s="190"/>
      <c r="BW232" s="190"/>
      <c r="BX232" s="190"/>
      <c r="BY232" s="190"/>
      <c r="BZ232" s="190"/>
      <c r="CA232" s="190"/>
      <c r="CB232" s="190"/>
      <c r="CC232" s="190"/>
      <c r="CD232" s="190"/>
      <c r="CE232" s="190"/>
      <c r="CF232" s="190"/>
      <c r="CG232" s="190"/>
      <c r="CH232" s="190"/>
      <c r="CI232" s="190"/>
      <c r="CJ232" s="190"/>
      <c r="CK232" s="190"/>
      <c r="CL232" s="190"/>
      <c r="CM232" s="190"/>
      <c r="CN232" s="190"/>
      <c r="CO232" s="190"/>
      <c r="CP232" s="190"/>
      <c r="CQ232" s="190"/>
      <c r="CR232" s="190"/>
      <c r="CS232" s="190"/>
      <c r="CT232" s="190"/>
      <c r="CU232" s="190"/>
      <c r="CV232" s="190"/>
      <c r="CW232" s="190"/>
      <c r="CX232" s="190"/>
      <c r="CY232" s="139"/>
      <c r="CZ232" s="140"/>
    </row>
    <row r="233" spans="1:104" ht="26.25" customHeight="1">
      <c r="A233" s="213" t="s">
        <v>880</v>
      </c>
      <c r="B233" s="213"/>
      <c r="C233" s="213"/>
      <c r="D233" s="214" t="s">
        <v>892</v>
      </c>
      <c r="E233" s="214"/>
      <c r="F233" s="214"/>
      <c r="G233" s="214"/>
      <c r="H233" s="214"/>
      <c r="I233" s="214"/>
      <c r="J233" s="214"/>
      <c r="K233" s="214"/>
      <c r="L233" s="214"/>
      <c r="M233" s="214"/>
      <c r="N233" s="215">
        <v>0</v>
      </c>
      <c r="O233" s="215"/>
      <c r="P233" s="215"/>
      <c r="Q233" s="215"/>
      <c r="R233" s="215"/>
      <c r="S233" s="215"/>
      <c r="T233" s="215"/>
      <c r="U233" s="215"/>
      <c r="V233" s="215"/>
      <c r="W233" s="215"/>
      <c r="X233" s="215"/>
      <c r="Y233" s="215"/>
      <c r="Z233" s="215">
        <v>0</v>
      </c>
      <c r="AA233" s="215"/>
      <c r="AB233" s="215"/>
      <c r="AC233" s="215"/>
      <c r="AD233" s="215"/>
      <c r="AE233" s="215"/>
      <c r="AF233" s="215"/>
      <c r="AG233" s="215"/>
      <c r="AH233" s="215"/>
      <c r="AI233" s="215"/>
      <c r="AJ233" s="215"/>
      <c r="AK233" s="215"/>
      <c r="AL233" s="215">
        <v>0</v>
      </c>
      <c r="AM233" s="215"/>
      <c r="AN233" s="215"/>
      <c r="AO233" s="215"/>
      <c r="AP233" s="215"/>
      <c r="AQ233" s="215"/>
      <c r="AR233" s="215"/>
      <c r="AS233" s="215"/>
      <c r="AT233" s="215"/>
      <c r="AU233" s="215"/>
      <c r="AV233" s="215"/>
      <c r="AW233" s="215"/>
      <c r="AX233" s="215"/>
      <c r="AY233" s="215"/>
      <c r="AZ233" s="215"/>
      <c r="BA233" s="215">
        <v>0</v>
      </c>
      <c r="BB233" s="215"/>
      <c r="BC233" s="215"/>
      <c r="BD233" s="215"/>
      <c r="BE233" s="215"/>
      <c r="BF233" s="215"/>
      <c r="BG233" s="215"/>
      <c r="BH233" s="215"/>
      <c r="BI233" s="215"/>
      <c r="BJ233" s="215"/>
      <c r="BK233" s="215"/>
      <c r="BL233" s="215"/>
      <c r="BM233" s="215"/>
      <c r="BN233" s="215"/>
      <c r="BO233" s="215"/>
      <c r="BP233" s="215">
        <v>0</v>
      </c>
      <c r="BQ233" s="215"/>
      <c r="BR233" s="215"/>
      <c r="BS233" s="215"/>
      <c r="BT233" s="215"/>
      <c r="BU233" s="215"/>
      <c r="BV233" s="215"/>
      <c r="BW233" s="215"/>
      <c r="BX233" s="215"/>
      <c r="BY233" s="215"/>
      <c r="BZ233" s="215"/>
      <c r="CA233" s="215"/>
      <c r="CB233" s="215"/>
      <c r="CC233" s="215"/>
      <c r="CD233" s="215"/>
      <c r="CE233" s="215">
        <v>0</v>
      </c>
      <c r="CF233" s="215"/>
      <c r="CG233" s="215"/>
      <c r="CH233" s="215"/>
      <c r="CI233" s="215"/>
      <c r="CJ233" s="215"/>
      <c r="CK233" s="215">
        <v>0</v>
      </c>
      <c r="CL233" s="215"/>
      <c r="CM233" s="215"/>
      <c r="CN233" s="215"/>
      <c r="CO233" s="215"/>
      <c r="CP233" s="215"/>
      <c r="CQ233" s="215"/>
      <c r="CR233" s="215"/>
      <c r="CS233" s="215"/>
      <c r="CT233" s="215"/>
      <c r="CU233" s="215"/>
      <c r="CV233" s="215"/>
      <c r="CW233" s="215">
        <v>0</v>
      </c>
      <c r="CX233" s="215"/>
      <c r="CY233" s="143">
        <v>0</v>
      </c>
      <c r="CZ233" s="144">
        <v>0</v>
      </c>
    </row>
    <row r="234" spans="1:104" ht="26.25" customHeight="1">
      <c r="A234" s="213" t="s">
        <v>906</v>
      </c>
      <c r="B234" s="213"/>
      <c r="C234" s="213"/>
      <c r="D234" s="214" t="s">
        <v>1108</v>
      </c>
      <c r="E234" s="214"/>
      <c r="F234" s="214"/>
      <c r="G234" s="214"/>
      <c r="H234" s="214"/>
      <c r="I234" s="214"/>
      <c r="J234" s="214"/>
      <c r="K234" s="214"/>
      <c r="L234" s="214"/>
      <c r="M234" s="214"/>
      <c r="N234" s="215">
        <v>0</v>
      </c>
      <c r="O234" s="215"/>
      <c r="P234" s="215"/>
      <c r="Q234" s="215"/>
      <c r="R234" s="215"/>
      <c r="S234" s="215"/>
      <c r="T234" s="215"/>
      <c r="U234" s="215"/>
      <c r="V234" s="215"/>
      <c r="W234" s="215"/>
      <c r="X234" s="215"/>
      <c r="Y234" s="215"/>
      <c r="Z234" s="215">
        <v>0</v>
      </c>
      <c r="AA234" s="215"/>
      <c r="AB234" s="215"/>
      <c r="AC234" s="215"/>
      <c r="AD234" s="215"/>
      <c r="AE234" s="215"/>
      <c r="AF234" s="215"/>
      <c r="AG234" s="215"/>
      <c r="AH234" s="215"/>
      <c r="AI234" s="215"/>
      <c r="AJ234" s="215"/>
      <c r="AK234" s="215"/>
      <c r="AL234" s="215">
        <v>0</v>
      </c>
      <c r="AM234" s="215"/>
      <c r="AN234" s="215"/>
      <c r="AO234" s="215"/>
      <c r="AP234" s="215"/>
      <c r="AQ234" s="215"/>
      <c r="AR234" s="215"/>
      <c r="AS234" s="215"/>
      <c r="AT234" s="215"/>
      <c r="AU234" s="215"/>
      <c r="AV234" s="215"/>
      <c r="AW234" s="215"/>
      <c r="AX234" s="215"/>
      <c r="AY234" s="215"/>
      <c r="AZ234" s="215"/>
      <c r="BA234" s="215">
        <v>0</v>
      </c>
      <c r="BB234" s="215"/>
      <c r="BC234" s="215"/>
      <c r="BD234" s="215"/>
      <c r="BE234" s="215"/>
      <c r="BF234" s="215"/>
      <c r="BG234" s="215"/>
      <c r="BH234" s="215"/>
      <c r="BI234" s="215"/>
      <c r="BJ234" s="215"/>
      <c r="BK234" s="215"/>
      <c r="BL234" s="215"/>
      <c r="BM234" s="215"/>
      <c r="BN234" s="215"/>
      <c r="BO234" s="215"/>
      <c r="BP234" s="215">
        <v>0</v>
      </c>
      <c r="BQ234" s="215"/>
      <c r="BR234" s="215"/>
      <c r="BS234" s="215"/>
      <c r="BT234" s="215"/>
      <c r="BU234" s="215"/>
      <c r="BV234" s="215"/>
      <c r="BW234" s="215"/>
      <c r="BX234" s="215"/>
      <c r="BY234" s="215"/>
      <c r="BZ234" s="215"/>
      <c r="CA234" s="215"/>
      <c r="CB234" s="215"/>
      <c r="CC234" s="215"/>
      <c r="CD234" s="215"/>
      <c r="CE234" s="215">
        <v>0</v>
      </c>
      <c r="CF234" s="215"/>
      <c r="CG234" s="215"/>
      <c r="CH234" s="215"/>
      <c r="CI234" s="215"/>
      <c r="CJ234" s="215"/>
      <c r="CK234" s="215">
        <v>0</v>
      </c>
      <c r="CL234" s="215"/>
      <c r="CM234" s="215"/>
      <c r="CN234" s="215"/>
      <c r="CO234" s="215"/>
      <c r="CP234" s="215"/>
      <c r="CQ234" s="215"/>
      <c r="CR234" s="215"/>
      <c r="CS234" s="215"/>
      <c r="CT234" s="215"/>
      <c r="CU234" s="215"/>
      <c r="CV234" s="215"/>
      <c r="CW234" s="215">
        <v>0</v>
      </c>
      <c r="CX234" s="215"/>
      <c r="CY234" s="143">
        <v>0</v>
      </c>
      <c r="CZ234" s="144">
        <v>0</v>
      </c>
    </row>
    <row r="235" spans="1:104" ht="26.25" customHeight="1">
      <c r="A235" s="216" t="s">
        <v>893</v>
      </c>
      <c r="B235" s="216"/>
      <c r="C235" s="216"/>
      <c r="D235" s="217" t="s">
        <v>894</v>
      </c>
      <c r="E235" s="217"/>
      <c r="F235" s="217"/>
      <c r="G235" s="217"/>
      <c r="H235" s="217"/>
      <c r="I235" s="217"/>
      <c r="J235" s="217"/>
      <c r="K235" s="217"/>
      <c r="L235" s="217"/>
      <c r="M235" s="217"/>
      <c r="N235" s="196">
        <v>0</v>
      </c>
      <c r="O235" s="196"/>
      <c r="P235" s="196"/>
      <c r="Q235" s="196"/>
      <c r="R235" s="196"/>
      <c r="S235" s="196"/>
      <c r="T235" s="196"/>
      <c r="U235" s="196"/>
      <c r="V235" s="196"/>
      <c r="W235" s="196"/>
      <c r="X235" s="196"/>
      <c r="Y235" s="196"/>
      <c r="Z235" s="196">
        <v>0</v>
      </c>
      <c r="AA235" s="196"/>
      <c r="AB235" s="196"/>
      <c r="AC235" s="196"/>
      <c r="AD235" s="196"/>
      <c r="AE235" s="196"/>
      <c r="AF235" s="196"/>
      <c r="AG235" s="196"/>
      <c r="AH235" s="196"/>
      <c r="AI235" s="196"/>
      <c r="AJ235" s="196"/>
      <c r="AK235" s="196"/>
      <c r="AL235" s="196">
        <v>0</v>
      </c>
      <c r="AM235" s="196"/>
      <c r="AN235" s="196"/>
      <c r="AO235" s="196"/>
      <c r="AP235" s="196"/>
      <c r="AQ235" s="196"/>
      <c r="AR235" s="196"/>
      <c r="AS235" s="196"/>
      <c r="AT235" s="196"/>
      <c r="AU235" s="196"/>
      <c r="AV235" s="196"/>
      <c r="AW235" s="196"/>
      <c r="AX235" s="196"/>
      <c r="AY235" s="196"/>
      <c r="AZ235" s="196"/>
      <c r="BA235" s="196">
        <v>0</v>
      </c>
      <c r="BB235" s="196"/>
      <c r="BC235" s="196"/>
      <c r="BD235" s="196"/>
      <c r="BE235" s="196"/>
      <c r="BF235" s="196"/>
      <c r="BG235" s="196"/>
      <c r="BH235" s="196"/>
      <c r="BI235" s="196"/>
      <c r="BJ235" s="196"/>
      <c r="BK235" s="196"/>
      <c r="BL235" s="196"/>
      <c r="BM235" s="196"/>
      <c r="BN235" s="196"/>
      <c r="BO235" s="196"/>
      <c r="BP235" s="196">
        <v>0</v>
      </c>
      <c r="BQ235" s="196"/>
      <c r="BR235" s="196"/>
      <c r="BS235" s="196"/>
      <c r="BT235" s="196"/>
      <c r="BU235" s="196"/>
      <c r="BV235" s="196"/>
      <c r="BW235" s="196"/>
      <c r="BX235" s="196"/>
      <c r="BY235" s="196"/>
      <c r="BZ235" s="196"/>
      <c r="CA235" s="196"/>
      <c r="CB235" s="196"/>
      <c r="CC235" s="196"/>
      <c r="CD235" s="196"/>
      <c r="CE235" s="196">
        <v>0</v>
      </c>
      <c r="CF235" s="196"/>
      <c r="CG235" s="196"/>
      <c r="CH235" s="196"/>
      <c r="CI235" s="196"/>
      <c r="CJ235" s="196"/>
      <c r="CK235" s="196">
        <v>0</v>
      </c>
      <c r="CL235" s="196"/>
      <c r="CM235" s="196"/>
      <c r="CN235" s="196"/>
      <c r="CO235" s="196"/>
      <c r="CP235" s="196"/>
      <c r="CQ235" s="196"/>
      <c r="CR235" s="196"/>
      <c r="CS235" s="196"/>
      <c r="CT235" s="196"/>
      <c r="CU235" s="196"/>
      <c r="CV235" s="196"/>
      <c r="CW235" s="196">
        <v>0</v>
      </c>
      <c r="CX235" s="196"/>
      <c r="CY235" s="137">
        <v>0</v>
      </c>
      <c r="CZ235" s="138">
        <v>0</v>
      </c>
    </row>
    <row r="236" spans="1:104" ht="26.25" customHeight="1">
      <c r="A236" s="216" t="s">
        <v>895</v>
      </c>
      <c r="B236" s="216"/>
      <c r="C236" s="216"/>
      <c r="D236" s="217" t="s">
        <v>867</v>
      </c>
      <c r="E236" s="217"/>
      <c r="F236" s="217"/>
      <c r="G236" s="217"/>
      <c r="H236" s="217"/>
      <c r="I236" s="217"/>
      <c r="J236" s="217"/>
      <c r="K236" s="217"/>
      <c r="L236" s="217"/>
      <c r="M236" s="217"/>
      <c r="N236" s="196">
        <v>0</v>
      </c>
      <c r="O236" s="196"/>
      <c r="P236" s="196"/>
      <c r="Q236" s="196"/>
      <c r="R236" s="196"/>
      <c r="S236" s="196"/>
      <c r="T236" s="196"/>
      <c r="U236" s="196"/>
      <c r="V236" s="196"/>
      <c r="W236" s="196"/>
      <c r="X236" s="196"/>
      <c r="Y236" s="196"/>
      <c r="Z236" s="196">
        <v>0</v>
      </c>
      <c r="AA236" s="196"/>
      <c r="AB236" s="196"/>
      <c r="AC236" s="196"/>
      <c r="AD236" s="196"/>
      <c r="AE236" s="196"/>
      <c r="AF236" s="196"/>
      <c r="AG236" s="196"/>
      <c r="AH236" s="196"/>
      <c r="AI236" s="196"/>
      <c r="AJ236" s="196"/>
      <c r="AK236" s="196"/>
      <c r="AL236" s="196">
        <v>0</v>
      </c>
      <c r="AM236" s="196"/>
      <c r="AN236" s="196"/>
      <c r="AO236" s="196"/>
      <c r="AP236" s="196"/>
      <c r="AQ236" s="196"/>
      <c r="AR236" s="196"/>
      <c r="AS236" s="196"/>
      <c r="AT236" s="196"/>
      <c r="AU236" s="196"/>
      <c r="AV236" s="196"/>
      <c r="AW236" s="196"/>
      <c r="AX236" s="196"/>
      <c r="AY236" s="196"/>
      <c r="AZ236" s="196"/>
      <c r="BA236" s="196">
        <v>0</v>
      </c>
      <c r="BB236" s="196"/>
      <c r="BC236" s="196"/>
      <c r="BD236" s="196"/>
      <c r="BE236" s="196"/>
      <c r="BF236" s="196"/>
      <c r="BG236" s="196"/>
      <c r="BH236" s="196"/>
      <c r="BI236" s="196"/>
      <c r="BJ236" s="196"/>
      <c r="BK236" s="196"/>
      <c r="BL236" s="196"/>
      <c r="BM236" s="196"/>
      <c r="BN236" s="196"/>
      <c r="BO236" s="196"/>
      <c r="BP236" s="196">
        <v>0</v>
      </c>
      <c r="BQ236" s="196"/>
      <c r="BR236" s="196"/>
      <c r="BS236" s="196"/>
      <c r="BT236" s="196"/>
      <c r="BU236" s="196"/>
      <c r="BV236" s="196"/>
      <c r="BW236" s="196"/>
      <c r="BX236" s="196"/>
      <c r="BY236" s="196"/>
      <c r="BZ236" s="196"/>
      <c r="CA236" s="196"/>
      <c r="CB236" s="196"/>
      <c r="CC236" s="196"/>
      <c r="CD236" s="196"/>
      <c r="CE236" s="196">
        <v>0</v>
      </c>
      <c r="CF236" s="196"/>
      <c r="CG236" s="196"/>
      <c r="CH236" s="196"/>
      <c r="CI236" s="196"/>
      <c r="CJ236" s="196"/>
      <c r="CK236" s="196">
        <v>0</v>
      </c>
      <c r="CL236" s="196"/>
      <c r="CM236" s="196"/>
      <c r="CN236" s="196"/>
      <c r="CO236" s="196"/>
      <c r="CP236" s="196"/>
      <c r="CQ236" s="196"/>
      <c r="CR236" s="196"/>
      <c r="CS236" s="196"/>
      <c r="CT236" s="196"/>
      <c r="CU236" s="196"/>
      <c r="CV236" s="196"/>
      <c r="CW236" s="196">
        <v>0</v>
      </c>
      <c r="CX236" s="196"/>
      <c r="CY236" s="137">
        <v>0</v>
      </c>
      <c r="CZ236" s="138">
        <v>0</v>
      </c>
    </row>
    <row r="237" spans="1:104" ht="26.25" customHeight="1">
      <c r="A237" s="216" t="s">
        <v>896</v>
      </c>
      <c r="B237" s="216"/>
      <c r="C237" s="216"/>
      <c r="D237" s="217" t="s">
        <v>897</v>
      </c>
      <c r="E237" s="217"/>
      <c r="F237" s="217"/>
      <c r="G237" s="217"/>
      <c r="H237" s="217"/>
      <c r="I237" s="217"/>
      <c r="J237" s="217"/>
      <c r="K237" s="217"/>
      <c r="L237" s="217"/>
      <c r="M237" s="217"/>
      <c r="N237" s="196">
        <v>0</v>
      </c>
      <c r="O237" s="196"/>
      <c r="P237" s="196"/>
      <c r="Q237" s="196"/>
      <c r="R237" s="196"/>
      <c r="S237" s="196"/>
      <c r="T237" s="196"/>
      <c r="U237" s="196"/>
      <c r="V237" s="196"/>
      <c r="W237" s="196"/>
      <c r="X237" s="196"/>
      <c r="Y237" s="196"/>
      <c r="Z237" s="196">
        <v>0</v>
      </c>
      <c r="AA237" s="196"/>
      <c r="AB237" s="196"/>
      <c r="AC237" s="196"/>
      <c r="AD237" s="196"/>
      <c r="AE237" s="196"/>
      <c r="AF237" s="196"/>
      <c r="AG237" s="196"/>
      <c r="AH237" s="196"/>
      <c r="AI237" s="196"/>
      <c r="AJ237" s="196"/>
      <c r="AK237" s="196"/>
      <c r="AL237" s="196">
        <v>0</v>
      </c>
      <c r="AM237" s="196"/>
      <c r="AN237" s="196"/>
      <c r="AO237" s="196"/>
      <c r="AP237" s="196"/>
      <c r="AQ237" s="196"/>
      <c r="AR237" s="196"/>
      <c r="AS237" s="196"/>
      <c r="AT237" s="196"/>
      <c r="AU237" s="196"/>
      <c r="AV237" s="196"/>
      <c r="AW237" s="196"/>
      <c r="AX237" s="196"/>
      <c r="AY237" s="196"/>
      <c r="AZ237" s="196"/>
      <c r="BA237" s="196">
        <v>0</v>
      </c>
      <c r="BB237" s="196"/>
      <c r="BC237" s="196"/>
      <c r="BD237" s="196"/>
      <c r="BE237" s="196"/>
      <c r="BF237" s="196"/>
      <c r="BG237" s="196"/>
      <c r="BH237" s="196"/>
      <c r="BI237" s="196"/>
      <c r="BJ237" s="196"/>
      <c r="BK237" s="196"/>
      <c r="BL237" s="196"/>
      <c r="BM237" s="196"/>
      <c r="BN237" s="196"/>
      <c r="BO237" s="196"/>
      <c r="BP237" s="196">
        <v>0</v>
      </c>
      <c r="BQ237" s="196"/>
      <c r="BR237" s="196"/>
      <c r="BS237" s="196"/>
      <c r="BT237" s="196"/>
      <c r="BU237" s="196"/>
      <c r="BV237" s="196"/>
      <c r="BW237" s="196"/>
      <c r="BX237" s="196"/>
      <c r="BY237" s="196"/>
      <c r="BZ237" s="196"/>
      <c r="CA237" s="196"/>
      <c r="CB237" s="196"/>
      <c r="CC237" s="196"/>
      <c r="CD237" s="196"/>
      <c r="CE237" s="196">
        <v>0</v>
      </c>
      <c r="CF237" s="196"/>
      <c r="CG237" s="196"/>
      <c r="CH237" s="196"/>
      <c r="CI237" s="196"/>
      <c r="CJ237" s="196"/>
      <c r="CK237" s="196">
        <v>0</v>
      </c>
      <c r="CL237" s="196"/>
      <c r="CM237" s="196"/>
      <c r="CN237" s="196"/>
      <c r="CO237" s="196"/>
      <c r="CP237" s="196"/>
      <c r="CQ237" s="196"/>
      <c r="CR237" s="196"/>
      <c r="CS237" s="196"/>
      <c r="CT237" s="196"/>
      <c r="CU237" s="196"/>
      <c r="CV237" s="196"/>
      <c r="CW237" s="196">
        <v>0</v>
      </c>
      <c r="CX237" s="196"/>
      <c r="CY237" s="137">
        <v>0</v>
      </c>
      <c r="CZ237" s="138">
        <v>0</v>
      </c>
    </row>
    <row r="238" spans="1:104" ht="26.25" customHeight="1">
      <c r="A238" s="220"/>
      <c r="B238" s="220"/>
      <c r="C238" s="220"/>
      <c r="D238" s="221" t="s">
        <v>467</v>
      </c>
      <c r="E238" s="221"/>
      <c r="F238" s="221"/>
      <c r="G238" s="221"/>
      <c r="H238" s="221"/>
      <c r="I238" s="221"/>
      <c r="J238" s="221"/>
      <c r="K238" s="221"/>
      <c r="L238" s="221"/>
      <c r="M238" s="221"/>
      <c r="N238" s="200">
        <v>0</v>
      </c>
      <c r="O238" s="200"/>
      <c r="P238" s="200"/>
      <c r="Q238" s="200"/>
      <c r="R238" s="200"/>
      <c r="S238" s="200"/>
      <c r="T238" s="200"/>
      <c r="U238" s="200"/>
      <c r="V238" s="200"/>
      <c r="W238" s="200"/>
      <c r="X238" s="200"/>
      <c r="Y238" s="200"/>
      <c r="Z238" s="200">
        <v>0</v>
      </c>
      <c r="AA238" s="200"/>
      <c r="AB238" s="200"/>
      <c r="AC238" s="200"/>
      <c r="AD238" s="200"/>
      <c r="AE238" s="200"/>
      <c r="AF238" s="200"/>
      <c r="AG238" s="200"/>
      <c r="AH238" s="200"/>
      <c r="AI238" s="200"/>
      <c r="AJ238" s="200"/>
      <c r="AK238" s="200"/>
      <c r="AL238" s="200">
        <v>0</v>
      </c>
      <c r="AM238" s="200"/>
      <c r="AN238" s="200"/>
      <c r="AO238" s="200"/>
      <c r="AP238" s="200"/>
      <c r="AQ238" s="200"/>
      <c r="AR238" s="200"/>
      <c r="AS238" s="200"/>
      <c r="AT238" s="200"/>
      <c r="AU238" s="200"/>
      <c r="AV238" s="200"/>
      <c r="AW238" s="200"/>
      <c r="AX238" s="200"/>
      <c r="AY238" s="200"/>
      <c r="AZ238" s="200"/>
      <c r="BA238" s="200">
        <v>0</v>
      </c>
      <c r="BB238" s="200"/>
      <c r="BC238" s="200"/>
      <c r="BD238" s="200"/>
      <c r="BE238" s="200"/>
      <c r="BF238" s="200"/>
      <c r="BG238" s="200"/>
      <c r="BH238" s="200"/>
      <c r="BI238" s="200"/>
      <c r="BJ238" s="200"/>
      <c r="BK238" s="200"/>
      <c r="BL238" s="200"/>
      <c r="BM238" s="200"/>
      <c r="BN238" s="200"/>
      <c r="BO238" s="200"/>
      <c r="BP238" s="200">
        <v>0</v>
      </c>
      <c r="BQ238" s="200"/>
      <c r="BR238" s="200"/>
      <c r="BS238" s="200"/>
      <c r="BT238" s="200"/>
      <c r="BU238" s="200"/>
      <c r="BV238" s="200"/>
      <c r="BW238" s="200"/>
      <c r="BX238" s="200"/>
      <c r="BY238" s="200"/>
      <c r="BZ238" s="200"/>
      <c r="CA238" s="200"/>
      <c r="CB238" s="200"/>
      <c r="CC238" s="200"/>
      <c r="CD238" s="200"/>
      <c r="CE238" s="200">
        <v>0</v>
      </c>
      <c r="CF238" s="200"/>
      <c r="CG238" s="200"/>
      <c r="CH238" s="200"/>
      <c r="CI238" s="200"/>
      <c r="CJ238" s="200"/>
      <c r="CK238" s="200">
        <v>0</v>
      </c>
      <c r="CL238" s="200"/>
      <c r="CM238" s="200"/>
      <c r="CN238" s="200"/>
      <c r="CO238" s="200"/>
      <c r="CP238" s="200"/>
      <c r="CQ238" s="200"/>
      <c r="CR238" s="200"/>
      <c r="CS238" s="200"/>
      <c r="CT238" s="200"/>
      <c r="CU238" s="200"/>
      <c r="CV238" s="200"/>
      <c r="CW238" s="200">
        <v>0</v>
      </c>
      <c r="CX238" s="200"/>
      <c r="CY238" s="141">
        <v>0</v>
      </c>
      <c r="CZ238" s="142">
        <v>0</v>
      </c>
    </row>
    <row r="239" spans="1:104" ht="31.5" customHeight="1">
      <c r="A239" s="118"/>
    </row>
    <row r="240" spans="1:104" ht="33" customHeight="1">
      <c r="A240" s="119"/>
    </row>
    <row r="241" spans="1:101" ht="26.25" customHeight="1">
      <c r="A241" s="192" t="s">
        <v>65</v>
      </c>
      <c r="B241" s="193" t="s">
        <v>898</v>
      </c>
      <c r="C241" s="193"/>
      <c r="D241" s="193"/>
      <c r="E241" s="193"/>
      <c r="F241" s="193"/>
      <c r="G241" s="193"/>
      <c r="H241" s="193"/>
      <c r="I241" s="193"/>
      <c r="J241" s="193"/>
      <c r="K241" s="193"/>
      <c r="L241" s="193"/>
      <c r="M241" s="193" t="s">
        <v>899</v>
      </c>
      <c r="N241" s="193"/>
      <c r="O241" s="193"/>
      <c r="P241" s="193"/>
      <c r="Q241" s="193"/>
      <c r="R241" s="193"/>
      <c r="S241" s="193"/>
      <c r="T241" s="193"/>
      <c r="U241" s="193"/>
      <c r="V241" s="193"/>
      <c r="W241" s="193"/>
      <c r="X241" s="193"/>
      <c r="Y241" s="193"/>
      <c r="Z241" s="193"/>
      <c r="AA241" s="193"/>
      <c r="AB241" s="193"/>
      <c r="AC241" s="193"/>
      <c r="AD241" s="193"/>
      <c r="AE241" s="193"/>
      <c r="AF241" s="193"/>
      <c r="AG241" s="193"/>
      <c r="AH241" s="193"/>
      <c r="AI241" s="193"/>
      <c r="AJ241" s="193"/>
      <c r="AK241" s="193"/>
      <c r="AL241" s="193"/>
      <c r="AM241" s="193"/>
      <c r="AN241" s="193"/>
      <c r="AO241" s="193"/>
      <c r="AP241" s="193"/>
      <c r="AQ241" s="193"/>
      <c r="AR241" s="193"/>
      <c r="AS241" s="193"/>
      <c r="AT241" s="193"/>
      <c r="AU241" s="193"/>
      <c r="AV241" s="193"/>
      <c r="AW241" s="193"/>
      <c r="AX241" s="193"/>
      <c r="AY241" s="193"/>
      <c r="AZ241" s="193"/>
      <c r="BA241" s="193"/>
      <c r="BB241" s="193"/>
      <c r="BC241" s="193"/>
      <c r="BD241" s="193"/>
      <c r="BE241" s="193"/>
      <c r="BF241" s="193"/>
      <c r="BG241" s="193"/>
      <c r="BH241" s="193"/>
      <c r="BI241" s="193"/>
      <c r="BJ241" s="193"/>
      <c r="BK241" s="193"/>
      <c r="BL241" s="193"/>
      <c r="BM241" s="193"/>
      <c r="BN241" s="193"/>
      <c r="BO241" s="193"/>
      <c r="BP241" s="193"/>
      <c r="BQ241" s="193"/>
      <c r="BR241" s="193"/>
      <c r="BS241" s="193"/>
      <c r="BT241" s="193"/>
      <c r="BU241" s="193"/>
      <c r="BV241" s="193"/>
      <c r="BW241" s="193"/>
      <c r="BX241" s="193"/>
      <c r="BY241" s="193"/>
      <c r="BZ241" s="193"/>
      <c r="CA241" s="193"/>
      <c r="CB241" s="193"/>
      <c r="CC241" s="193"/>
      <c r="CD241" s="193"/>
      <c r="CE241" s="193"/>
      <c r="CF241" s="193" t="s">
        <v>900</v>
      </c>
      <c r="CG241" s="193"/>
      <c r="CH241" s="193"/>
      <c r="CI241" s="193"/>
      <c r="CJ241" s="193"/>
      <c r="CK241" s="193"/>
      <c r="CL241" s="193"/>
      <c r="CM241" s="193"/>
      <c r="CN241" s="193"/>
      <c r="CO241" s="193"/>
      <c r="CP241" s="193"/>
      <c r="CQ241" s="193"/>
      <c r="CR241" s="194" t="s">
        <v>901</v>
      </c>
      <c r="CS241" s="194"/>
      <c r="CT241" s="194"/>
      <c r="CU241" s="194"/>
      <c r="CV241" s="194"/>
      <c r="CW241" s="194"/>
    </row>
    <row r="242" spans="1:101" ht="26.25" customHeight="1">
      <c r="A242" s="192"/>
      <c r="B242" s="193"/>
      <c r="C242" s="193"/>
      <c r="D242" s="193"/>
      <c r="E242" s="193"/>
      <c r="F242" s="193"/>
      <c r="G242" s="193"/>
      <c r="H242" s="193"/>
      <c r="I242" s="193"/>
      <c r="J242" s="193"/>
      <c r="K242" s="193"/>
      <c r="L242" s="193"/>
      <c r="M242" s="202" t="s">
        <v>902</v>
      </c>
      <c r="N242" s="202"/>
      <c r="O242" s="202"/>
      <c r="P242" s="202"/>
      <c r="Q242" s="202"/>
      <c r="R242" s="202"/>
      <c r="S242" s="202"/>
      <c r="T242" s="202"/>
      <c r="U242" s="202"/>
      <c r="V242" s="202"/>
      <c r="W242" s="202"/>
      <c r="X242" s="202"/>
      <c r="Y242" s="202"/>
      <c r="Z242" s="202"/>
      <c r="AA242" s="202" t="s">
        <v>903</v>
      </c>
      <c r="AB242" s="202"/>
      <c r="AC242" s="202"/>
      <c r="AD242" s="202"/>
      <c r="AE242" s="202"/>
      <c r="AF242" s="202"/>
      <c r="AG242" s="202"/>
      <c r="AH242" s="202"/>
      <c r="AI242" s="202"/>
      <c r="AJ242" s="202"/>
      <c r="AK242" s="202"/>
      <c r="AL242" s="202"/>
      <c r="AM242" s="202"/>
      <c r="AN242" s="202"/>
      <c r="AO242" s="202"/>
      <c r="AP242" s="202"/>
      <c r="AQ242" s="202" t="s">
        <v>904</v>
      </c>
      <c r="AR242" s="202"/>
      <c r="AS242" s="202"/>
      <c r="AT242" s="202"/>
      <c r="AU242" s="202"/>
      <c r="AV242" s="202"/>
      <c r="AW242" s="202"/>
      <c r="AX242" s="202"/>
      <c r="AY242" s="202"/>
      <c r="AZ242" s="202"/>
      <c r="BA242" s="202"/>
      <c r="BB242" s="202"/>
      <c r="BC242" s="202"/>
      <c r="BD242" s="202"/>
      <c r="BE242" s="202"/>
      <c r="BF242" s="202"/>
      <c r="BG242" s="202"/>
      <c r="BH242" s="202"/>
      <c r="BI242" s="202"/>
      <c r="BJ242" s="202"/>
      <c r="BK242" s="202"/>
      <c r="BL242" s="202"/>
      <c r="BM242" s="202"/>
      <c r="BN242" s="202"/>
      <c r="BO242" s="202" t="s">
        <v>905</v>
      </c>
      <c r="BP242" s="202"/>
      <c r="BQ242" s="202"/>
      <c r="BR242" s="202"/>
      <c r="BS242" s="202"/>
      <c r="BT242" s="202"/>
      <c r="BU242" s="202"/>
      <c r="BV242" s="202"/>
      <c r="BW242" s="202"/>
      <c r="BX242" s="202"/>
      <c r="BY242" s="202"/>
      <c r="BZ242" s="202"/>
      <c r="CA242" s="202"/>
      <c r="CB242" s="202"/>
      <c r="CC242" s="202"/>
      <c r="CD242" s="202"/>
      <c r="CE242" s="202"/>
      <c r="CF242" s="193"/>
      <c r="CG242" s="193"/>
      <c r="CH242" s="193"/>
      <c r="CI242" s="193"/>
      <c r="CJ242" s="193"/>
      <c r="CK242" s="193"/>
      <c r="CL242" s="193"/>
      <c r="CM242" s="193"/>
      <c r="CN242" s="193"/>
      <c r="CO242" s="193"/>
      <c r="CP242" s="193"/>
      <c r="CQ242" s="193"/>
      <c r="CR242" s="194"/>
      <c r="CS242" s="194"/>
      <c r="CT242" s="194"/>
      <c r="CU242" s="194"/>
      <c r="CV242" s="194"/>
      <c r="CW242" s="194"/>
    </row>
    <row r="243" spans="1:101" ht="26.25" customHeight="1">
      <c r="A243" s="120" t="s">
        <v>877</v>
      </c>
      <c r="B243" s="202" t="s">
        <v>878</v>
      </c>
      <c r="C243" s="202"/>
      <c r="D243" s="202"/>
      <c r="E243" s="202"/>
      <c r="F243" s="202"/>
      <c r="G243" s="202"/>
      <c r="H243" s="202"/>
      <c r="I243" s="202"/>
      <c r="J243" s="202"/>
      <c r="K243" s="202"/>
      <c r="L243" s="202"/>
      <c r="M243" s="202" t="s">
        <v>879</v>
      </c>
      <c r="N243" s="202"/>
      <c r="O243" s="202"/>
      <c r="P243" s="202"/>
      <c r="Q243" s="202"/>
      <c r="R243" s="202"/>
      <c r="S243" s="202"/>
      <c r="T243" s="202"/>
      <c r="U243" s="202"/>
      <c r="V243" s="202"/>
      <c r="W243" s="202"/>
      <c r="X243" s="202"/>
      <c r="Y243" s="202"/>
      <c r="Z243" s="202"/>
      <c r="AA243" s="202" t="s">
        <v>880</v>
      </c>
      <c r="AB243" s="202"/>
      <c r="AC243" s="202"/>
      <c r="AD243" s="202"/>
      <c r="AE243" s="202"/>
      <c r="AF243" s="202"/>
      <c r="AG243" s="202"/>
      <c r="AH243" s="202"/>
      <c r="AI243" s="202"/>
      <c r="AJ243" s="202"/>
      <c r="AK243" s="202"/>
      <c r="AL243" s="202"/>
      <c r="AM243" s="202"/>
      <c r="AN243" s="202"/>
      <c r="AO243" s="202"/>
      <c r="AP243" s="202"/>
      <c r="AQ243" s="202" t="s">
        <v>906</v>
      </c>
      <c r="AR243" s="202"/>
      <c r="AS243" s="202"/>
      <c r="AT243" s="202"/>
      <c r="AU243" s="202"/>
      <c r="AV243" s="202"/>
      <c r="AW243" s="202"/>
      <c r="AX243" s="202"/>
      <c r="AY243" s="202"/>
      <c r="AZ243" s="202"/>
      <c r="BA243" s="202"/>
      <c r="BB243" s="202"/>
      <c r="BC243" s="202"/>
      <c r="BD243" s="202"/>
      <c r="BE243" s="202"/>
      <c r="BF243" s="202"/>
      <c r="BG243" s="202"/>
      <c r="BH243" s="202"/>
      <c r="BI243" s="202"/>
      <c r="BJ243" s="202"/>
      <c r="BK243" s="202"/>
      <c r="BL243" s="202"/>
      <c r="BM243" s="202"/>
      <c r="BN243" s="202"/>
      <c r="BO243" s="202" t="s">
        <v>907</v>
      </c>
      <c r="BP243" s="202"/>
      <c r="BQ243" s="202"/>
      <c r="BR243" s="202"/>
      <c r="BS243" s="202"/>
      <c r="BT243" s="202"/>
      <c r="BU243" s="202"/>
      <c r="BV243" s="202"/>
      <c r="BW243" s="202"/>
      <c r="BX243" s="202"/>
      <c r="BY243" s="202"/>
      <c r="BZ243" s="202"/>
      <c r="CA243" s="202"/>
      <c r="CB243" s="202"/>
      <c r="CC243" s="202"/>
      <c r="CD243" s="202"/>
      <c r="CE243" s="202"/>
      <c r="CF243" s="202" t="s">
        <v>908</v>
      </c>
      <c r="CG243" s="202"/>
      <c r="CH243" s="202"/>
      <c r="CI243" s="202"/>
      <c r="CJ243" s="202"/>
      <c r="CK243" s="202"/>
      <c r="CL243" s="202"/>
      <c r="CM243" s="202"/>
      <c r="CN243" s="202"/>
      <c r="CO243" s="202"/>
      <c r="CP243" s="202"/>
      <c r="CQ243" s="202"/>
      <c r="CR243" s="203" t="s">
        <v>884</v>
      </c>
      <c r="CS243" s="203"/>
      <c r="CT243" s="203"/>
      <c r="CU243" s="203"/>
      <c r="CV243" s="203"/>
      <c r="CW243" s="203"/>
    </row>
    <row r="244" spans="1:101" ht="26.25" customHeight="1">
      <c r="A244" s="121" t="s">
        <v>909</v>
      </c>
      <c r="B244" s="217" t="s">
        <v>910</v>
      </c>
      <c r="C244" s="217"/>
      <c r="D244" s="217"/>
      <c r="E244" s="217"/>
      <c r="F244" s="217"/>
      <c r="G244" s="217"/>
      <c r="H244" s="217"/>
      <c r="I244" s="217"/>
      <c r="J244" s="217"/>
      <c r="K244" s="217"/>
      <c r="L244" s="217"/>
      <c r="M244" s="222">
        <v>0</v>
      </c>
      <c r="N244" s="222"/>
      <c r="O244" s="222"/>
      <c r="P244" s="222"/>
      <c r="Q244" s="222"/>
      <c r="R244" s="222"/>
      <c r="S244" s="222"/>
      <c r="T244" s="222"/>
      <c r="U244" s="222"/>
      <c r="V244" s="222"/>
      <c r="W244" s="222"/>
      <c r="X244" s="222"/>
      <c r="Y244" s="222"/>
      <c r="Z244" s="222"/>
      <c r="AA244" s="196">
        <v>0</v>
      </c>
      <c r="AB244" s="196"/>
      <c r="AC244" s="196"/>
      <c r="AD244" s="196"/>
      <c r="AE244" s="196"/>
      <c r="AF244" s="196"/>
      <c r="AG244" s="196"/>
      <c r="AH244" s="196"/>
      <c r="AI244" s="196"/>
      <c r="AJ244" s="196"/>
      <c r="AK244" s="196"/>
      <c r="AL244" s="196"/>
      <c r="AM244" s="196"/>
      <c r="AN244" s="196"/>
      <c r="AO244" s="196"/>
      <c r="AP244" s="196"/>
      <c r="AQ244" s="196">
        <v>0</v>
      </c>
      <c r="AR244" s="196"/>
      <c r="AS244" s="196"/>
      <c r="AT244" s="196"/>
      <c r="AU244" s="196"/>
      <c r="AV244" s="196"/>
      <c r="AW244" s="196"/>
      <c r="AX244" s="196"/>
      <c r="AY244" s="196"/>
      <c r="AZ244" s="196"/>
      <c r="BA244" s="196"/>
      <c r="BB244" s="196"/>
      <c r="BC244" s="196"/>
      <c r="BD244" s="196"/>
      <c r="BE244" s="196"/>
      <c r="BF244" s="196"/>
      <c r="BG244" s="196"/>
      <c r="BH244" s="196"/>
      <c r="BI244" s="196"/>
      <c r="BJ244" s="196"/>
      <c r="BK244" s="196"/>
      <c r="BL244" s="196"/>
      <c r="BM244" s="196"/>
      <c r="BN244" s="196"/>
      <c r="BO244" s="196">
        <v>0</v>
      </c>
      <c r="BP244" s="196"/>
      <c r="BQ244" s="196"/>
      <c r="BR244" s="196"/>
      <c r="BS244" s="196"/>
      <c r="BT244" s="196"/>
      <c r="BU244" s="196"/>
      <c r="BV244" s="196"/>
      <c r="BW244" s="196"/>
      <c r="BX244" s="196"/>
      <c r="BY244" s="196"/>
      <c r="BZ244" s="196"/>
      <c r="CA244" s="196"/>
      <c r="CB244" s="196"/>
      <c r="CC244" s="196"/>
      <c r="CD244" s="196"/>
      <c r="CE244" s="196"/>
      <c r="CF244" s="196">
        <v>0</v>
      </c>
      <c r="CG244" s="196"/>
      <c r="CH244" s="196"/>
      <c r="CI244" s="196"/>
      <c r="CJ244" s="196"/>
      <c r="CK244" s="196"/>
      <c r="CL244" s="196"/>
      <c r="CM244" s="196"/>
      <c r="CN244" s="196"/>
      <c r="CO244" s="196"/>
      <c r="CP244" s="196"/>
      <c r="CQ244" s="196"/>
      <c r="CR244" s="197">
        <v>0</v>
      </c>
      <c r="CS244" s="197"/>
      <c r="CT244" s="197"/>
      <c r="CU244" s="197"/>
      <c r="CV244" s="197"/>
      <c r="CW244" s="197"/>
    </row>
    <row r="245" spans="1:101" ht="26.25" customHeight="1">
      <c r="A245" s="122" t="s">
        <v>911</v>
      </c>
      <c r="B245" s="219" t="s">
        <v>891</v>
      </c>
      <c r="C245" s="219"/>
      <c r="D245" s="219"/>
      <c r="E245" s="219"/>
      <c r="F245" s="219"/>
      <c r="G245" s="219"/>
      <c r="H245" s="219"/>
      <c r="I245" s="219"/>
      <c r="J245" s="219"/>
      <c r="K245" s="219"/>
      <c r="L245" s="219"/>
      <c r="M245" s="206">
        <v>0</v>
      </c>
      <c r="N245" s="206"/>
      <c r="O245" s="206"/>
      <c r="P245" s="206"/>
      <c r="Q245" s="206"/>
      <c r="R245" s="206"/>
      <c r="S245" s="206"/>
      <c r="T245" s="206"/>
      <c r="U245" s="206"/>
      <c r="V245" s="206"/>
      <c r="W245" s="206"/>
      <c r="X245" s="206"/>
      <c r="Y245" s="206"/>
      <c r="Z245" s="206"/>
      <c r="AA245" s="190">
        <v>0</v>
      </c>
      <c r="AB245" s="190"/>
      <c r="AC245" s="190"/>
      <c r="AD245" s="190"/>
      <c r="AE245" s="190"/>
      <c r="AF245" s="190"/>
      <c r="AG245" s="190"/>
      <c r="AH245" s="190"/>
      <c r="AI245" s="190"/>
      <c r="AJ245" s="190"/>
      <c r="AK245" s="190"/>
      <c r="AL245" s="190"/>
      <c r="AM245" s="190"/>
      <c r="AN245" s="190"/>
      <c r="AO245" s="190"/>
      <c r="AP245" s="190"/>
      <c r="AQ245" s="190">
        <v>0</v>
      </c>
      <c r="AR245" s="190"/>
      <c r="AS245" s="190"/>
      <c r="AT245" s="190"/>
      <c r="AU245" s="190"/>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v>0</v>
      </c>
      <c r="BP245" s="190"/>
      <c r="BQ245" s="190"/>
      <c r="BR245" s="190"/>
      <c r="BS245" s="190"/>
      <c r="BT245" s="190"/>
      <c r="BU245" s="190"/>
      <c r="BV245" s="190"/>
      <c r="BW245" s="190"/>
      <c r="BX245" s="190"/>
      <c r="BY245" s="190"/>
      <c r="BZ245" s="190"/>
      <c r="CA245" s="190"/>
      <c r="CB245" s="190"/>
      <c r="CC245" s="190"/>
      <c r="CD245" s="190"/>
      <c r="CE245" s="190"/>
      <c r="CF245" s="190">
        <v>0</v>
      </c>
      <c r="CG245" s="190"/>
      <c r="CH245" s="190"/>
      <c r="CI245" s="190"/>
      <c r="CJ245" s="190"/>
      <c r="CK245" s="190"/>
      <c r="CL245" s="190"/>
      <c r="CM245" s="190"/>
      <c r="CN245" s="190"/>
      <c r="CO245" s="190"/>
      <c r="CP245" s="190"/>
      <c r="CQ245" s="190"/>
      <c r="CR245" s="191">
        <v>0</v>
      </c>
      <c r="CS245" s="191"/>
      <c r="CT245" s="191"/>
      <c r="CU245" s="191"/>
      <c r="CV245" s="191"/>
      <c r="CW245" s="191"/>
    </row>
    <row r="246" spans="1:101" ht="26.25" customHeight="1">
      <c r="A246" s="146"/>
      <c r="B246" s="219" t="s">
        <v>1369</v>
      </c>
      <c r="C246" s="219"/>
      <c r="D246" s="219"/>
      <c r="E246" s="219"/>
      <c r="F246" s="219"/>
      <c r="G246" s="219"/>
      <c r="H246" s="219"/>
      <c r="I246" s="219"/>
      <c r="J246" s="219"/>
      <c r="K246" s="219"/>
      <c r="L246" s="219"/>
      <c r="M246" s="190">
        <v>5</v>
      </c>
      <c r="N246" s="190"/>
      <c r="O246" s="190"/>
      <c r="P246" s="190"/>
      <c r="Q246" s="190"/>
      <c r="R246" s="190"/>
      <c r="S246" s="190"/>
      <c r="T246" s="190"/>
      <c r="U246" s="190"/>
      <c r="V246" s="190"/>
      <c r="W246" s="190"/>
      <c r="X246" s="190"/>
      <c r="Y246" s="190"/>
      <c r="Z246" s="190"/>
      <c r="AA246" s="190">
        <v>16252</v>
      </c>
      <c r="AB246" s="190"/>
      <c r="AC246" s="190"/>
      <c r="AD246" s="190"/>
      <c r="AE246" s="190"/>
      <c r="AF246" s="190"/>
      <c r="AG246" s="190"/>
      <c r="AH246" s="190"/>
      <c r="AI246" s="190"/>
      <c r="AJ246" s="190"/>
      <c r="AK246" s="190"/>
      <c r="AL246" s="190"/>
      <c r="AM246" s="190"/>
      <c r="AN246" s="190"/>
      <c r="AO246" s="190"/>
      <c r="AP246" s="190"/>
      <c r="AQ246" s="190">
        <v>2000</v>
      </c>
      <c r="AR246" s="190"/>
      <c r="AS246" s="190"/>
      <c r="AT246" s="190"/>
      <c r="AU246" s="190"/>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f>AQ246*M246</f>
        <v>10000</v>
      </c>
      <c r="BP246" s="190"/>
      <c r="BQ246" s="190"/>
      <c r="BR246" s="190"/>
      <c r="BS246" s="190"/>
      <c r="BT246" s="190"/>
      <c r="BU246" s="190"/>
      <c r="BV246" s="190"/>
      <c r="BW246" s="190"/>
      <c r="BX246" s="190"/>
      <c r="BY246" s="190"/>
      <c r="BZ246" s="190"/>
      <c r="CA246" s="190"/>
      <c r="CB246" s="190"/>
      <c r="CC246" s="190"/>
      <c r="CD246" s="190"/>
      <c r="CE246" s="190"/>
      <c r="CF246" s="190">
        <v>13000</v>
      </c>
      <c r="CG246" s="190"/>
      <c r="CH246" s="190"/>
      <c r="CI246" s="190"/>
      <c r="CJ246" s="190"/>
      <c r="CK246" s="190"/>
      <c r="CL246" s="190"/>
      <c r="CM246" s="190"/>
      <c r="CN246" s="190"/>
      <c r="CO246" s="190"/>
      <c r="CP246" s="190"/>
      <c r="CQ246" s="190"/>
      <c r="CR246" s="191">
        <f>BO246-CF246</f>
        <v>-3000</v>
      </c>
      <c r="CS246" s="191"/>
      <c r="CT246" s="191"/>
      <c r="CU246" s="191"/>
      <c r="CV246" s="191"/>
      <c r="CW246" s="191"/>
    </row>
    <row r="247" spans="1:101" ht="26.25" customHeight="1">
      <c r="A247" s="146"/>
      <c r="B247" s="219" t="s">
        <v>1370</v>
      </c>
      <c r="C247" s="219"/>
      <c r="D247" s="219"/>
      <c r="E247" s="219"/>
      <c r="F247" s="219"/>
      <c r="G247" s="219"/>
      <c r="H247" s="219"/>
      <c r="I247" s="219"/>
      <c r="J247" s="219"/>
      <c r="K247" s="219"/>
      <c r="L247" s="219"/>
      <c r="M247" s="190">
        <v>10880</v>
      </c>
      <c r="N247" s="190"/>
      <c r="O247" s="190"/>
      <c r="P247" s="190"/>
      <c r="Q247" s="190"/>
      <c r="R247" s="190"/>
      <c r="S247" s="190"/>
      <c r="T247" s="190"/>
      <c r="U247" s="190"/>
      <c r="V247" s="190"/>
      <c r="W247" s="190"/>
      <c r="X247" s="190"/>
      <c r="Y247" s="190"/>
      <c r="Z247" s="190"/>
      <c r="AA247" s="190">
        <v>21000</v>
      </c>
      <c r="AB247" s="190"/>
      <c r="AC247" s="190"/>
      <c r="AD247" s="190"/>
      <c r="AE247" s="190"/>
      <c r="AF247" s="190"/>
      <c r="AG247" s="190"/>
      <c r="AH247" s="190"/>
      <c r="AI247" s="190"/>
      <c r="AJ247" s="190"/>
      <c r="AK247" s="190"/>
      <c r="AL247" s="190"/>
      <c r="AM247" s="190"/>
      <c r="AN247" s="190"/>
      <c r="AO247" s="190"/>
      <c r="AP247" s="190"/>
      <c r="AQ247" s="190">
        <v>4100</v>
      </c>
      <c r="AR247" s="190"/>
      <c r="AS247" s="190"/>
      <c r="AT247" s="190"/>
      <c r="AU247" s="190"/>
      <c r="AV247" s="190"/>
      <c r="AW247" s="190"/>
      <c r="AX247" s="190"/>
      <c r="AY247" s="190"/>
      <c r="AZ247" s="190"/>
      <c r="BA247" s="190"/>
      <c r="BB247" s="190"/>
      <c r="BC247" s="190"/>
      <c r="BD247" s="190"/>
      <c r="BE247" s="190"/>
      <c r="BF247" s="190"/>
      <c r="BG247" s="190"/>
      <c r="BH247" s="190"/>
      <c r="BI247" s="190"/>
      <c r="BJ247" s="190"/>
      <c r="BK247" s="190"/>
      <c r="BL247" s="190"/>
      <c r="BM247" s="190"/>
      <c r="BN247" s="190"/>
      <c r="BO247" s="190">
        <f t="shared" ref="BO247:BO248" si="0">AQ247*M247</f>
        <v>44608000</v>
      </c>
      <c r="BP247" s="190"/>
      <c r="BQ247" s="190"/>
      <c r="BR247" s="190"/>
      <c r="BS247" s="190"/>
      <c r="BT247" s="190"/>
      <c r="BU247" s="190"/>
      <c r="BV247" s="190"/>
      <c r="BW247" s="190"/>
      <c r="BX247" s="190"/>
      <c r="BY247" s="190"/>
      <c r="BZ247" s="190"/>
      <c r="CA247" s="190"/>
      <c r="CB247" s="190"/>
      <c r="CC247" s="190"/>
      <c r="CD247" s="190"/>
      <c r="CE247" s="190"/>
      <c r="CF247" s="190">
        <v>44608000</v>
      </c>
      <c r="CG247" s="190"/>
      <c r="CH247" s="190"/>
      <c r="CI247" s="190"/>
      <c r="CJ247" s="190"/>
      <c r="CK247" s="190"/>
      <c r="CL247" s="190"/>
      <c r="CM247" s="190"/>
      <c r="CN247" s="190"/>
      <c r="CO247" s="190"/>
      <c r="CP247" s="190"/>
      <c r="CQ247" s="190"/>
      <c r="CR247" s="191">
        <f t="shared" ref="CR247:CR248" si="1">BO247-CF247</f>
        <v>0</v>
      </c>
      <c r="CS247" s="191"/>
      <c r="CT247" s="191"/>
      <c r="CU247" s="191"/>
      <c r="CV247" s="191"/>
      <c r="CW247" s="191"/>
    </row>
    <row r="248" spans="1:101" ht="26.25" customHeight="1">
      <c r="A248" s="146"/>
      <c r="B248" s="219" t="s">
        <v>1371</v>
      </c>
      <c r="C248" s="219"/>
      <c r="D248" s="219"/>
      <c r="E248" s="219"/>
      <c r="F248" s="219"/>
      <c r="G248" s="219"/>
      <c r="H248" s="219"/>
      <c r="I248" s="219"/>
      <c r="J248" s="219"/>
      <c r="K248" s="219"/>
      <c r="L248" s="219"/>
      <c r="M248" s="190">
        <v>35000</v>
      </c>
      <c r="N248" s="190"/>
      <c r="O248" s="190"/>
      <c r="P248" s="190"/>
      <c r="Q248" s="190"/>
      <c r="R248" s="190"/>
      <c r="S248" s="190"/>
      <c r="T248" s="190"/>
      <c r="U248" s="190"/>
      <c r="V248" s="190"/>
      <c r="W248" s="190"/>
      <c r="X248" s="190"/>
      <c r="Y248" s="190"/>
      <c r="Z248" s="190"/>
      <c r="AA248" s="190">
        <v>10000</v>
      </c>
      <c r="AB248" s="190"/>
      <c r="AC248" s="190"/>
      <c r="AD248" s="190"/>
      <c r="AE248" s="190"/>
      <c r="AF248" s="190"/>
      <c r="AG248" s="190"/>
      <c r="AH248" s="190"/>
      <c r="AI248" s="190"/>
      <c r="AJ248" s="190"/>
      <c r="AK248" s="190"/>
      <c r="AL248" s="190"/>
      <c r="AM248" s="190"/>
      <c r="AN248" s="190"/>
      <c r="AO248" s="190"/>
      <c r="AP248" s="190"/>
      <c r="AQ248" s="190">
        <v>5000</v>
      </c>
      <c r="AR248" s="190"/>
      <c r="AS248" s="190"/>
      <c r="AT248" s="190"/>
      <c r="AU248" s="190"/>
      <c r="AV248" s="190"/>
      <c r="AW248" s="190"/>
      <c r="AX248" s="190"/>
      <c r="AY248" s="190"/>
      <c r="AZ248" s="190"/>
      <c r="BA248" s="190"/>
      <c r="BB248" s="190"/>
      <c r="BC248" s="190"/>
      <c r="BD248" s="190"/>
      <c r="BE248" s="190"/>
      <c r="BF248" s="190"/>
      <c r="BG248" s="190"/>
      <c r="BH248" s="190"/>
      <c r="BI248" s="190"/>
      <c r="BJ248" s="190"/>
      <c r="BK248" s="190"/>
      <c r="BL248" s="190"/>
      <c r="BM248" s="190"/>
      <c r="BN248" s="190"/>
      <c r="BO248" s="190">
        <f t="shared" si="0"/>
        <v>175000000</v>
      </c>
      <c r="BP248" s="190"/>
      <c r="BQ248" s="190"/>
      <c r="BR248" s="190"/>
      <c r="BS248" s="190"/>
      <c r="BT248" s="190"/>
      <c r="BU248" s="190"/>
      <c r="BV248" s="190"/>
      <c r="BW248" s="190"/>
      <c r="BX248" s="190"/>
      <c r="BY248" s="190"/>
      <c r="BZ248" s="190"/>
      <c r="CA248" s="190"/>
      <c r="CB248" s="190"/>
      <c r="CC248" s="190"/>
      <c r="CD248" s="190"/>
      <c r="CE248" s="190"/>
      <c r="CF248" s="190">
        <v>273000000</v>
      </c>
      <c r="CG248" s="190"/>
      <c r="CH248" s="190"/>
      <c r="CI248" s="190"/>
      <c r="CJ248" s="190"/>
      <c r="CK248" s="190"/>
      <c r="CL248" s="190"/>
      <c r="CM248" s="190"/>
      <c r="CN248" s="190"/>
      <c r="CO248" s="190"/>
      <c r="CP248" s="190"/>
      <c r="CQ248" s="190"/>
      <c r="CR248" s="191">
        <f t="shared" si="1"/>
        <v>-98000000</v>
      </c>
      <c r="CS248" s="191"/>
      <c r="CT248" s="191"/>
      <c r="CU248" s="191"/>
      <c r="CV248" s="191"/>
      <c r="CW248" s="191"/>
    </row>
    <row r="249" spans="1:101" ht="26.25" customHeight="1">
      <c r="A249" s="122" t="s">
        <v>919</v>
      </c>
      <c r="B249" s="219" t="s">
        <v>1252</v>
      </c>
      <c r="C249" s="219"/>
      <c r="D249" s="219"/>
      <c r="E249" s="219"/>
      <c r="F249" s="219"/>
      <c r="G249" s="219"/>
      <c r="H249" s="219"/>
      <c r="I249" s="219"/>
      <c r="J249" s="219"/>
      <c r="K249" s="219"/>
      <c r="L249" s="219"/>
      <c r="M249" s="206"/>
      <c r="N249" s="206"/>
      <c r="O249" s="206"/>
      <c r="P249" s="206"/>
      <c r="Q249" s="206"/>
      <c r="R249" s="206"/>
      <c r="S249" s="206"/>
      <c r="T249" s="206"/>
      <c r="U249" s="206"/>
      <c r="V249" s="206"/>
      <c r="W249" s="206"/>
      <c r="X249" s="206"/>
      <c r="Y249" s="206"/>
      <c r="Z249" s="206"/>
      <c r="AA249" s="190"/>
      <c r="AB249" s="190"/>
      <c r="AC249" s="190"/>
      <c r="AD249" s="190"/>
      <c r="AE249" s="190"/>
      <c r="AF249" s="190"/>
      <c r="AG249" s="190"/>
      <c r="AH249" s="190"/>
      <c r="AI249" s="190"/>
      <c r="AJ249" s="190"/>
      <c r="AK249" s="190"/>
      <c r="AL249" s="190"/>
      <c r="AM249" s="190"/>
      <c r="AN249" s="190"/>
      <c r="AO249" s="190"/>
      <c r="AP249" s="190"/>
      <c r="AQ249" s="190"/>
      <c r="AR249" s="190"/>
      <c r="AS249" s="190"/>
      <c r="AT249" s="190"/>
      <c r="AU249" s="190"/>
      <c r="AV249" s="190"/>
      <c r="AW249" s="190"/>
      <c r="AX249" s="190"/>
      <c r="AY249" s="190"/>
      <c r="AZ249" s="190"/>
      <c r="BA249" s="190"/>
      <c r="BB249" s="190"/>
      <c r="BC249" s="190"/>
      <c r="BD249" s="190"/>
      <c r="BE249" s="190"/>
      <c r="BF249" s="190"/>
      <c r="BG249" s="190"/>
      <c r="BH249" s="190"/>
      <c r="BI249" s="190"/>
      <c r="BJ249" s="190"/>
      <c r="BK249" s="190"/>
      <c r="BL249" s="190"/>
      <c r="BM249" s="190"/>
      <c r="BN249" s="190"/>
      <c r="BO249" s="190"/>
      <c r="BP249" s="190"/>
      <c r="BQ249" s="190"/>
      <c r="BR249" s="190"/>
      <c r="BS249" s="190"/>
      <c r="BT249" s="190"/>
      <c r="BU249" s="190"/>
      <c r="BV249" s="190"/>
      <c r="BW249" s="190"/>
      <c r="BX249" s="190"/>
      <c r="BY249" s="190"/>
      <c r="BZ249" s="190"/>
      <c r="CA249" s="190"/>
      <c r="CB249" s="190"/>
      <c r="CC249" s="190"/>
      <c r="CD249" s="190"/>
      <c r="CE249" s="190"/>
      <c r="CF249" s="190"/>
      <c r="CG249" s="190"/>
      <c r="CH249" s="190"/>
      <c r="CI249" s="190"/>
      <c r="CJ249" s="190"/>
      <c r="CK249" s="190"/>
      <c r="CL249" s="190"/>
      <c r="CM249" s="190"/>
      <c r="CN249" s="190"/>
      <c r="CO249" s="190"/>
      <c r="CP249" s="190"/>
      <c r="CQ249" s="190"/>
      <c r="CR249" s="191"/>
      <c r="CS249" s="191"/>
      <c r="CT249" s="191"/>
      <c r="CU249" s="191"/>
      <c r="CV249" s="191"/>
      <c r="CW249" s="191"/>
    </row>
    <row r="250" spans="1:101" ht="26.25" customHeight="1">
      <c r="A250" s="122" t="s">
        <v>912</v>
      </c>
      <c r="B250" s="219" t="s">
        <v>892</v>
      </c>
      <c r="C250" s="219"/>
      <c r="D250" s="219"/>
      <c r="E250" s="219"/>
      <c r="F250" s="219"/>
      <c r="G250" s="219"/>
      <c r="H250" s="219"/>
      <c r="I250" s="219"/>
      <c r="J250" s="219"/>
      <c r="K250" s="219"/>
      <c r="L250" s="219"/>
      <c r="M250" s="206">
        <v>0</v>
      </c>
      <c r="N250" s="206"/>
      <c r="O250" s="206"/>
      <c r="P250" s="206"/>
      <c r="Q250" s="206"/>
      <c r="R250" s="206"/>
      <c r="S250" s="206"/>
      <c r="T250" s="206"/>
      <c r="U250" s="206"/>
      <c r="V250" s="206"/>
      <c r="W250" s="206"/>
      <c r="X250" s="206"/>
      <c r="Y250" s="206"/>
      <c r="Z250" s="206"/>
      <c r="AA250" s="190">
        <v>0</v>
      </c>
      <c r="AB250" s="190"/>
      <c r="AC250" s="190"/>
      <c r="AD250" s="190"/>
      <c r="AE250" s="190"/>
      <c r="AF250" s="190"/>
      <c r="AG250" s="190"/>
      <c r="AH250" s="190"/>
      <c r="AI250" s="190"/>
      <c r="AJ250" s="190"/>
      <c r="AK250" s="190"/>
      <c r="AL250" s="190"/>
      <c r="AM250" s="190"/>
      <c r="AN250" s="190"/>
      <c r="AO250" s="190"/>
      <c r="AP250" s="190"/>
      <c r="AQ250" s="190">
        <v>0</v>
      </c>
      <c r="AR250" s="190"/>
      <c r="AS250" s="190"/>
      <c r="AT250" s="190"/>
      <c r="AU250" s="190"/>
      <c r="AV250" s="190"/>
      <c r="AW250" s="190"/>
      <c r="AX250" s="190"/>
      <c r="AY250" s="190"/>
      <c r="AZ250" s="190"/>
      <c r="BA250" s="190"/>
      <c r="BB250" s="190"/>
      <c r="BC250" s="190"/>
      <c r="BD250" s="190"/>
      <c r="BE250" s="190"/>
      <c r="BF250" s="190"/>
      <c r="BG250" s="190"/>
      <c r="BH250" s="190"/>
      <c r="BI250" s="190"/>
      <c r="BJ250" s="190"/>
      <c r="BK250" s="190"/>
      <c r="BL250" s="190"/>
      <c r="BM250" s="190"/>
      <c r="BN250" s="190"/>
      <c r="BO250" s="190">
        <v>0</v>
      </c>
      <c r="BP250" s="190"/>
      <c r="BQ250" s="190"/>
      <c r="BR250" s="190"/>
      <c r="BS250" s="190"/>
      <c r="BT250" s="190"/>
      <c r="BU250" s="190"/>
      <c r="BV250" s="190"/>
      <c r="BW250" s="190"/>
      <c r="BX250" s="190"/>
      <c r="BY250" s="190"/>
      <c r="BZ250" s="190"/>
      <c r="CA250" s="190"/>
      <c r="CB250" s="190"/>
      <c r="CC250" s="190"/>
      <c r="CD250" s="190"/>
      <c r="CE250" s="190"/>
      <c r="CF250" s="190">
        <v>0</v>
      </c>
      <c r="CG250" s="190"/>
      <c r="CH250" s="190"/>
      <c r="CI250" s="190"/>
      <c r="CJ250" s="190"/>
      <c r="CK250" s="190"/>
      <c r="CL250" s="190"/>
      <c r="CM250" s="190"/>
      <c r="CN250" s="190"/>
      <c r="CO250" s="190"/>
      <c r="CP250" s="190"/>
      <c r="CQ250" s="190"/>
      <c r="CR250" s="191">
        <v>0</v>
      </c>
      <c r="CS250" s="191"/>
      <c r="CT250" s="191"/>
      <c r="CU250" s="191"/>
      <c r="CV250" s="191"/>
      <c r="CW250" s="191"/>
    </row>
    <row r="251" spans="1:101" ht="26.25" customHeight="1">
      <c r="A251" s="121" t="s">
        <v>913</v>
      </c>
      <c r="B251" s="217" t="s">
        <v>914</v>
      </c>
      <c r="C251" s="217"/>
      <c r="D251" s="217"/>
      <c r="E251" s="217"/>
      <c r="F251" s="217"/>
      <c r="G251" s="217"/>
      <c r="H251" s="217"/>
      <c r="I251" s="217"/>
      <c r="J251" s="217"/>
      <c r="K251" s="217"/>
      <c r="L251" s="217"/>
      <c r="M251" s="222">
        <v>0</v>
      </c>
      <c r="N251" s="222"/>
      <c r="O251" s="222"/>
      <c r="P251" s="222"/>
      <c r="Q251" s="222"/>
      <c r="R251" s="222"/>
      <c r="S251" s="222"/>
      <c r="T251" s="222"/>
      <c r="U251" s="222"/>
      <c r="V251" s="222"/>
      <c r="W251" s="222"/>
      <c r="X251" s="222"/>
      <c r="Y251" s="222"/>
      <c r="Z251" s="222"/>
      <c r="AA251" s="196">
        <v>0</v>
      </c>
      <c r="AB251" s="196"/>
      <c r="AC251" s="196"/>
      <c r="AD251" s="196"/>
      <c r="AE251" s="196"/>
      <c r="AF251" s="196"/>
      <c r="AG251" s="196"/>
      <c r="AH251" s="196"/>
      <c r="AI251" s="196"/>
      <c r="AJ251" s="196"/>
      <c r="AK251" s="196"/>
      <c r="AL251" s="196"/>
      <c r="AM251" s="196"/>
      <c r="AN251" s="196"/>
      <c r="AO251" s="196"/>
      <c r="AP251" s="196"/>
      <c r="AQ251" s="196">
        <v>0</v>
      </c>
      <c r="AR251" s="196"/>
      <c r="AS251" s="196"/>
      <c r="AT251" s="196"/>
      <c r="AU251" s="196"/>
      <c r="AV251" s="196"/>
      <c r="AW251" s="196"/>
      <c r="AX251" s="196"/>
      <c r="AY251" s="196"/>
      <c r="AZ251" s="196"/>
      <c r="BA251" s="196"/>
      <c r="BB251" s="196"/>
      <c r="BC251" s="196"/>
      <c r="BD251" s="196"/>
      <c r="BE251" s="196"/>
      <c r="BF251" s="196"/>
      <c r="BG251" s="196"/>
      <c r="BH251" s="196"/>
      <c r="BI251" s="196"/>
      <c r="BJ251" s="196"/>
      <c r="BK251" s="196"/>
      <c r="BL251" s="196"/>
      <c r="BM251" s="196"/>
      <c r="BN251" s="196"/>
      <c r="BO251" s="196">
        <v>0</v>
      </c>
      <c r="BP251" s="196"/>
      <c r="BQ251" s="196"/>
      <c r="BR251" s="196"/>
      <c r="BS251" s="196"/>
      <c r="BT251" s="196"/>
      <c r="BU251" s="196"/>
      <c r="BV251" s="196"/>
      <c r="BW251" s="196"/>
      <c r="BX251" s="196"/>
      <c r="BY251" s="196"/>
      <c r="BZ251" s="196"/>
      <c r="CA251" s="196"/>
      <c r="CB251" s="196"/>
      <c r="CC251" s="196"/>
      <c r="CD251" s="196"/>
      <c r="CE251" s="196"/>
      <c r="CF251" s="196">
        <v>0</v>
      </c>
      <c r="CG251" s="196"/>
      <c r="CH251" s="196"/>
      <c r="CI251" s="196"/>
      <c r="CJ251" s="196"/>
      <c r="CK251" s="196"/>
      <c r="CL251" s="196"/>
      <c r="CM251" s="196"/>
      <c r="CN251" s="196"/>
      <c r="CO251" s="196"/>
      <c r="CP251" s="196"/>
      <c r="CQ251" s="196"/>
      <c r="CR251" s="197">
        <v>0</v>
      </c>
      <c r="CS251" s="197"/>
      <c r="CT251" s="197"/>
      <c r="CU251" s="197"/>
      <c r="CV251" s="197"/>
      <c r="CW251" s="197"/>
    </row>
    <row r="252" spans="1:101" ht="26.25" customHeight="1">
      <c r="A252" s="121" t="s">
        <v>915</v>
      </c>
      <c r="B252" s="217" t="s">
        <v>916</v>
      </c>
      <c r="C252" s="217"/>
      <c r="D252" s="217"/>
      <c r="E252" s="217"/>
      <c r="F252" s="217"/>
      <c r="G252" s="217"/>
      <c r="H252" s="217"/>
      <c r="I252" s="217"/>
      <c r="J252" s="217"/>
      <c r="K252" s="217"/>
      <c r="L252" s="217"/>
      <c r="M252" s="222">
        <v>0</v>
      </c>
      <c r="N252" s="222"/>
      <c r="O252" s="222"/>
      <c r="P252" s="222"/>
      <c r="Q252" s="222"/>
      <c r="R252" s="222"/>
      <c r="S252" s="222"/>
      <c r="T252" s="222"/>
      <c r="U252" s="222"/>
      <c r="V252" s="222"/>
      <c r="W252" s="222"/>
      <c r="X252" s="222"/>
      <c r="Y252" s="222"/>
      <c r="Z252" s="222"/>
      <c r="AA252" s="196">
        <v>0</v>
      </c>
      <c r="AB252" s="196"/>
      <c r="AC252" s="196"/>
      <c r="AD252" s="196"/>
      <c r="AE252" s="196"/>
      <c r="AF252" s="196"/>
      <c r="AG252" s="196"/>
      <c r="AH252" s="196"/>
      <c r="AI252" s="196"/>
      <c r="AJ252" s="196"/>
      <c r="AK252" s="196"/>
      <c r="AL252" s="196"/>
      <c r="AM252" s="196"/>
      <c r="AN252" s="196"/>
      <c r="AO252" s="196"/>
      <c r="AP252" s="196"/>
      <c r="AQ252" s="196">
        <v>0</v>
      </c>
      <c r="AR252" s="196"/>
      <c r="AS252" s="196"/>
      <c r="AT252" s="196"/>
      <c r="AU252" s="196"/>
      <c r="AV252" s="196"/>
      <c r="AW252" s="196"/>
      <c r="AX252" s="196"/>
      <c r="AY252" s="196"/>
      <c r="AZ252" s="196"/>
      <c r="BA252" s="196"/>
      <c r="BB252" s="196"/>
      <c r="BC252" s="196"/>
      <c r="BD252" s="196"/>
      <c r="BE252" s="196"/>
      <c r="BF252" s="196"/>
      <c r="BG252" s="196"/>
      <c r="BH252" s="196"/>
      <c r="BI252" s="196"/>
      <c r="BJ252" s="196"/>
      <c r="BK252" s="196"/>
      <c r="BL252" s="196"/>
      <c r="BM252" s="196"/>
      <c r="BN252" s="196"/>
      <c r="BO252" s="196">
        <v>0</v>
      </c>
      <c r="BP252" s="196"/>
      <c r="BQ252" s="196"/>
      <c r="BR252" s="196"/>
      <c r="BS252" s="196"/>
      <c r="BT252" s="196"/>
      <c r="BU252" s="196"/>
      <c r="BV252" s="196"/>
      <c r="BW252" s="196"/>
      <c r="BX252" s="196"/>
      <c r="BY252" s="196"/>
      <c r="BZ252" s="196"/>
      <c r="CA252" s="196"/>
      <c r="CB252" s="196"/>
      <c r="CC252" s="196"/>
      <c r="CD252" s="196"/>
      <c r="CE252" s="196"/>
      <c r="CF252" s="196">
        <v>0</v>
      </c>
      <c r="CG252" s="196"/>
      <c r="CH252" s="196"/>
      <c r="CI252" s="196"/>
      <c r="CJ252" s="196"/>
      <c r="CK252" s="196"/>
      <c r="CL252" s="196"/>
      <c r="CM252" s="196"/>
      <c r="CN252" s="196"/>
      <c r="CO252" s="196"/>
      <c r="CP252" s="196"/>
      <c r="CQ252" s="196"/>
      <c r="CR252" s="197">
        <v>0</v>
      </c>
      <c r="CS252" s="197"/>
      <c r="CT252" s="197"/>
      <c r="CU252" s="197"/>
      <c r="CV252" s="197"/>
      <c r="CW252" s="197"/>
    </row>
    <row r="253" spans="1:101" ht="26.25" customHeight="1">
      <c r="A253" s="121" t="s">
        <v>917</v>
      </c>
      <c r="B253" s="217" t="s">
        <v>918</v>
      </c>
      <c r="C253" s="217"/>
      <c r="D253" s="217"/>
      <c r="E253" s="217"/>
      <c r="F253" s="217"/>
      <c r="G253" s="217"/>
      <c r="H253" s="217"/>
      <c r="I253" s="217"/>
      <c r="J253" s="217"/>
      <c r="K253" s="217"/>
      <c r="L253" s="217"/>
      <c r="M253" s="222">
        <v>0</v>
      </c>
      <c r="N253" s="222"/>
      <c r="O253" s="222"/>
      <c r="P253" s="222"/>
      <c r="Q253" s="222"/>
      <c r="R253" s="222"/>
      <c r="S253" s="222"/>
      <c r="T253" s="222"/>
      <c r="U253" s="222"/>
      <c r="V253" s="222"/>
      <c r="W253" s="222"/>
      <c r="X253" s="222"/>
      <c r="Y253" s="222"/>
      <c r="Z253" s="222"/>
      <c r="AA253" s="196">
        <v>0</v>
      </c>
      <c r="AB253" s="196"/>
      <c r="AC253" s="196"/>
      <c r="AD253" s="196"/>
      <c r="AE253" s="196"/>
      <c r="AF253" s="196"/>
      <c r="AG253" s="196"/>
      <c r="AH253" s="196"/>
      <c r="AI253" s="196"/>
      <c r="AJ253" s="196"/>
      <c r="AK253" s="196"/>
      <c r="AL253" s="196"/>
      <c r="AM253" s="196"/>
      <c r="AN253" s="196"/>
      <c r="AO253" s="196"/>
      <c r="AP253" s="196"/>
      <c r="AQ253" s="196">
        <v>0</v>
      </c>
      <c r="AR253" s="196"/>
      <c r="AS253" s="196"/>
      <c r="AT253" s="196"/>
      <c r="AU253" s="196"/>
      <c r="AV253" s="196"/>
      <c r="AW253" s="196"/>
      <c r="AX253" s="196"/>
      <c r="AY253" s="196"/>
      <c r="AZ253" s="196"/>
      <c r="BA253" s="196"/>
      <c r="BB253" s="196"/>
      <c r="BC253" s="196"/>
      <c r="BD253" s="196"/>
      <c r="BE253" s="196"/>
      <c r="BF253" s="196"/>
      <c r="BG253" s="196"/>
      <c r="BH253" s="196"/>
      <c r="BI253" s="196"/>
      <c r="BJ253" s="196"/>
      <c r="BK253" s="196"/>
      <c r="BL253" s="196"/>
      <c r="BM253" s="196"/>
      <c r="BN253" s="196"/>
      <c r="BO253" s="196">
        <v>0</v>
      </c>
      <c r="BP253" s="196"/>
      <c r="BQ253" s="196"/>
      <c r="BR253" s="196"/>
      <c r="BS253" s="196"/>
      <c r="BT253" s="196"/>
      <c r="BU253" s="196"/>
      <c r="BV253" s="196"/>
      <c r="BW253" s="196"/>
      <c r="BX253" s="196"/>
      <c r="BY253" s="196"/>
      <c r="BZ253" s="196"/>
      <c r="CA253" s="196"/>
      <c r="CB253" s="196"/>
      <c r="CC253" s="196"/>
      <c r="CD253" s="196"/>
      <c r="CE253" s="196"/>
      <c r="CF253" s="196">
        <v>0</v>
      </c>
      <c r="CG253" s="196"/>
      <c r="CH253" s="196"/>
      <c r="CI253" s="196"/>
      <c r="CJ253" s="196"/>
      <c r="CK253" s="196"/>
      <c r="CL253" s="196"/>
      <c r="CM253" s="196"/>
      <c r="CN253" s="196"/>
      <c r="CO253" s="196"/>
      <c r="CP253" s="196"/>
      <c r="CQ253" s="196"/>
      <c r="CR253" s="197">
        <v>0</v>
      </c>
      <c r="CS253" s="197"/>
      <c r="CT253" s="197"/>
      <c r="CU253" s="197"/>
      <c r="CV253" s="197"/>
      <c r="CW253" s="197"/>
    </row>
    <row r="254" spans="1:101" ht="26.25" customHeight="1">
      <c r="A254" s="123" t="s">
        <v>919</v>
      </c>
      <c r="B254" s="221" t="s">
        <v>467</v>
      </c>
      <c r="C254" s="221"/>
      <c r="D254" s="221"/>
      <c r="E254" s="221"/>
      <c r="F254" s="221"/>
      <c r="G254" s="221"/>
      <c r="H254" s="221"/>
      <c r="I254" s="221"/>
      <c r="J254" s="221"/>
      <c r="K254" s="221"/>
      <c r="L254" s="221"/>
      <c r="M254" s="209">
        <f>SUM(M246:Z249)</f>
        <v>45885</v>
      </c>
      <c r="N254" s="209"/>
      <c r="O254" s="209"/>
      <c r="P254" s="209"/>
      <c r="Q254" s="209"/>
      <c r="R254" s="209"/>
      <c r="S254" s="209"/>
      <c r="T254" s="209"/>
      <c r="U254" s="209"/>
      <c r="V254" s="209"/>
      <c r="W254" s="209"/>
      <c r="X254" s="209"/>
      <c r="Y254" s="209"/>
      <c r="Z254" s="209"/>
      <c r="AA254" s="200">
        <f>SUM(AA246:AP248)</f>
        <v>47252</v>
      </c>
      <c r="AB254" s="200"/>
      <c r="AC254" s="200"/>
      <c r="AD254" s="200"/>
      <c r="AE254" s="200"/>
      <c r="AF254" s="200"/>
      <c r="AG254" s="200"/>
      <c r="AH254" s="200"/>
      <c r="AI254" s="200"/>
      <c r="AJ254" s="200"/>
      <c r="AK254" s="200"/>
      <c r="AL254" s="200"/>
      <c r="AM254" s="200"/>
      <c r="AN254" s="200"/>
      <c r="AO254" s="200"/>
      <c r="AP254" s="200"/>
      <c r="AQ254" s="200">
        <f>SUM(AQ246:BN248)</f>
        <v>11100</v>
      </c>
      <c r="AR254" s="200"/>
      <c r="AS254" s="200"/>
      <c r="AT254" s="200"/>
      <c r="AU254" s="200"/>
      <c r="AV254" s="200"/>
      <c r="AW254" s="200"/>
      <c r="AX254" s="200"/>
      <c r="AY254" s="200"/>
      <c r="AZ254" s="200"/>
      <c r="BA254" s="200"/>
      <c r="BB254" s="200"/>
      <c r="BC254" s="200"/>
      <c r="BD254" s="200"/>
      <c r="BE254" s="200"/>
      <c r="BF254" s="200"/>
      <c r="BG254" s="200"/>
      <c r="BH254" s="200"/>
      <c r="BI254" s="200"/>
      <c r="BJ254" s="200"/>
      <c r="BK254" s="200"/>
      <c r="BL254" s="200"/>
      <c r="BM254" s="200"/>
      <c r="BN254" s="200"/>
      <c r="BO254" s="200">
        <f>SUM(BO246:CE248)</f>
        <v>219618000</v>
      </c>
      <c r="BP254" s="200"/>
      <c r="BQ254" s="200"/>
      <c r="BR254" s="200"/>
      <c r="BS254" s="200"/>
      <c r="BT254" s="200"/>
      <c r="BU254" s="200"/>
      <c r="BV254" s="200"/>
      <c r="BW254" s="200"/>
      <c r="BX254" s="200"/>
      <c r="BY254" s="200"/>
      <c r="BZ254" s="200"/>
      <c r="CA254" s="200"/>
      <c r="CB254" s="200"/>
      <c r="CC254" s="200"/>
      <c r="CD254" s="200"/>
      <c r="CE254" s="200"/>
      <c r="CF254" s="200">
        <f>SUM(CF246:CQ248)</f>
        <v>317621000</v>
      </c>
      <c r="CG254" s="200"/>
      <c r="CH254" s="200"/>
      <c r="CI254" s="200"/>
      <c r="CJ254" s="200"/>
      <c r="CK254" s="200"/>
      <c r="CL254" s="200"/>
      <c r="CM254" s="200"/>
      <c r="CN254" s="200"/>
      <c r="CO254" s="200"/>
      <c r="CP254" s="200"/>
      <c r="CQ254" s="200"/>
      <c r="CR254" s="201">
        <f>SUM(CR246:CW248)</f>
        <v>-98003000</v>
      </c>
      <c r="CS254" s="201"/>
      <c r="CT254" s="201"/>
      <c r="CU254" s="201"/>
      <c r="CV254" s="201"/>
      <c r="CW254" s="201"/>
    </row>
    <row r="255" spans="1:101" ht="17.25" customHeight="1">
      <c r="A255" s="109"/>
    </row>
    <row r="256" spans="1:101" ht="18"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c r="AS256" s="188"/>
      <c r="AT256" s="184" t="s">
        <v>709</v>
      </c>
      <c r="AU256" s="184"/>
      <c r="AV256" s="184"/>
      <c r="AW256" s="184"/>
      <c r="AX256" s="184"/>
      <c r="AY256" s="184"/>
      <c r="AZ256" s="184"/>
      <c r="BA256" s="184"/>
      <c r="BB256" s="184"/>
      <c r="BC256" s="184"/>
      <c r="BD256" s="184"/>
      <c r="BE256" s="184"/>
      <c r="BF256" s="184"/>
      <c r="BG256" s="184"/>
      <c r="BH256" s="184"/>
      <c r="BI256" s="184"/>
      <c r="BJ256" s="184"/>
      <c r="BK256" s="184"/>
      <c r="BL256" s="184"/>
      <c r="BM256" s="184"/>
      <c r="BN256" s="184"/>
      <c r="BO256" s="184"/>
      <c r="BP256" s="184"/>
      <c r="BQ256" s="184"/>
      <c r="BR256" s="184"/>
      <c r="BS256" s="184"/>
      <c r="BT256" s="184"/>
      <c r="BU256" s="184" t="s">
        <v>710</v>
      </c>
      <c r="BV256" s="184"/>
      <c r="BW256" s="184"/>
      <c r="BX256" s="184"/>
      <c r="BY256" s="184"/>
      <c r="BZ256" s="184"/>
      <c r="CA256" s="184"/>
      <c r="CB256" s="184"/>
      <c r="CC256" s="184"/>
      <c r="CD256" s="184"/>
      <c r="CE256" s="184"/>
      <c r="CF256" s="184"/>
      <c r="CG256" s="184"/>
      <c r="CH256" s="184"/>
      <c r="CI256" s="184"/>
      <c r="CJ256" s="184"/>
      <c r="CK256" s="184"/>
      <c r="CL256" s="184"/>
      <c r="CM256" s="184"/>
      <c r="CN256" s="184"/>
    </row>
    <row r="257" spans="1:92" ht="16.5" customHeight="1">
      <c r="A257" s="183" t="s">
        <v>920</v>
      </c>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c r="AK257" s="183"/>
      <c r="AL257" s="183"/>
      <c r="AM257" s="183"/>
      <c r="AN257" s="183"/>
      <c r="AO257" s="183"/>
      <c r="AP257" s="183"/>
      <c r="AQ257" s="183"/>
      <c r="AR257" s="183"/>
      <c r="AS257" s="183"/>
      <c r="AT257" s="198">
        <v>0</v>
      </c>
      <c r="AU257" s="198"/>
      <c r="AV257" s="198"/>
      <c r="AW257" s="198"/>
      <c r="AX257" s="198"/>
      <c r="AY257" s="198"/>
      <c r="AZ257" s="198"/>
      <c r="BA257" s="198"/>
      <c r="BB257" s="198"/>
      <c r="BC257" s="198"/>
      <c r="BD257" s="198"/>
      <c r="BE257" s="198"/>
      <c r="BF257" s="198"/>
      <c r="BG257" s="198"/>
      <c r="BH257" s="198"/>
      <c r="BI257" s="198"/>
      <c r="BJ257" s="198"/>
      <c r="BK257" s="198"/>
      <c r="BL257" s="198"/>
      <c r="BM257" s="198"/>
      <c r="BN257" s="198"/>
      <c r="BO257" s="198"/>
      <c r="BP257" s="198"/>
      <c r="BQ257" s="198"/>
      <c r="BR257" s="198"/>
      <c r="BS257" s="198"/>
      <c r="BT257" s="198"/>
      <c r="BU257" s="198">
        <v>0</v>
      </c>
      <c r="BV257" s="198"/>
      <c r="BW257" s="198"/>
      <c r="BX257" s="198"/>
      <c r="BY257" s="198"/>
      <c r="BZ257" s="198"/>
      <c r="CA257" s="198"/>
      <c r="CB257" s="198"/>
      <c r="CC257" s="198"/>
      <c r="CD257" s="198"/>
      <c r="CE257" s="198"/>
      <c r="CF257" s="198"/>
      <c r="CG257" s="198"/>
      <c r="CH257" s="198"/>
      <c r="CI257" s="198"/>
      <c r="CJ257" s="198"/>
      <c r="CK257" s="198"/>
      <c r="CL257" s="198"/>
      <c r="CM257" s="198"/>
      <c r="CN257" s="198"/>
    </row>
    <row r="258" spans="1:92" ht="15.75" customHeight="1">
      <c r="A258" s="183" t="s">
        <v>467</v>
      </c>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83"/>
      <c r="AL258" s="183"/>
      <c r="AM258" s="183"/>
      <c r="AN258" s="183"/>
      <c r="AO258" s="183"/>
      <c r="AP258" s="183"/>
      <c r="AQ258" s="183"/>
      <c r="AR258" s="183"/>
      <c r="AS258" s="183"/>
      <c r="AT258" s="198">
        <v>-358943260</v>
      </c>
      <c r="AU258" s="198"/>
      <c r="AV258" s="198"/>
      <c r="AW258" s="198"/>
      <c r="AX258" s="198"/>
      <c r="AY258" s="198"/>
      <c r="AZ258" s="198"/>
      <c r="BA258" s="198"/>
      <c r="BB258" s="198"/>
      <c r="BC258" s="198"/>
      <c r="BD258" s="198"/>
      <c r="BE258" s="198"/>
      <c r="BF258" s="198"/>
      <c r="BG258" s="198"/>
      <c r="BH258" s="198"/>
      <c r="BI258" s="198"/>
      <c r="BJ258" s="198"/>
      <c r="BK258" s="198"/>
      <c r="BL258" s="198"/>
      <c r="BM258" s="198"/>
      <c r="BN258" s="198"/>
      <c r="BO258" s="198"/>
      <c r="BP258" s="198"/>
      <c r="BQ258" s="198"/>
      <c r="BR258" s="198"/>
      <c r="BS258" s="198"/>
      <c r="BT258" s="198"/>
      <c r="BU258" s="198">
        <v>-260940260</v>
      </c>
      <c r="BV258" s="198"/>
      <c r="BW258" s="198"/>
      <c r="BX258" s="198"/>
      <c r="BY258" s="198"/>
      <c r="BZ258" s="198"/>
      <c r="CA258" s="198"/>
      <c r="CB258" s="198"/>
      <c r="CC258" s="198"/>
      <c r="CD258" s="198"/>
      <c r="CE258" s="198"/>
      <c r="CF258" s="198"/>
      <c r="CG258" s="198"/>
      <c r="CH258" s="198"/>
      <c r="CI258" s="198"/>
      <c r="CJ258" s="198"/>
      <c r="CK258" s="198"/>
      <c r="CL258" s="198"/>
      <c r="CM258" s="198"/>
      <c r="CN258" s="198"/>
    </row>
    <row r="259" spans="1:92">
      <c r="A259" s="182"/>
      <c r="B259" s="182"/>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c r="AA259" s="182"/>
      <c r="AB259" s="182"/>
      <c r="AC259" s="182"/>
      <c r="AD259" s="182"/>
      <c r="AE259" s="182"/>
      <c r="AF259" s="182"/>
      <c r="AG259" s="182"/>
      <c r="AH259" s="182"/>
      <c r="AI259" s="182"/>
      <c r="AJ259" s="182"/>
      <c r="AK259" s="182"/>
      <c r="AL259" s="182"/>
      <c r="AM259" s="182"/>
      <c r="AN259" s="182"/>
      <c r="AO259" s="182"/>
      <c r="AP259" s="182"/>
      <c r="AQ259" s="182"/>
      <c r="AR259" s="182"/>
      <c r="AS259" s="182"/>
      <c r="AT259" s="187">
        <v>0</v>
      </c>
      <c r="AU259" s="187"/>
      <c r="AV259" s="187"/>
      <c r="AW259" s="187"/>
      <c r="AX259" s="187"/>
      <c r="AY259" s="187"/>
      <c r="AZ259" s="187"/>
      <c r="BA259" s="187"/>
      <c r="BB259" s="187"/>
      <c r="BC259" s="187"/>
      <c r="BD259" s="187"/>
      <c r="BE259" s="187"/>
      <c r="BF259" s="187"/>
      <c r="BG259" s="187"/>
      <c r="BH259" s="187"/>
      <c r="BI259" s="187"/>
      <c r="BJ259" s="187"/>
      <c r="BK259" s="187"/>
      <c r="BL259" s="187"/>
      <c r="BM259" s="187"/>
      <c r="BN259" s="187"/>
      <c r="BO259" s="187"/>
      <c r="BP259" s="187"/>
      <c r="BQ259" s="187"/>
      <c r="BR259" s="187"/>
      <c r="BS259" s="187"/>
      <c r="BT259" s="187"/>
      <c r="BU259" s="187">
        <v>0</v>
      </c>
      <c r="BV259" s="187"/>
      <c r="BW259" s="187"/>
      <c r="BX259" s="187"/>
      <c r="BY259" s="187"/>
      <c r="BZ259" s="187"/>
      <c r="CA259" s="187"/>
      <c r="CB259" s="187"/>
      <c r="CC259" s="187"/>
      <c r="CD259" s="187"/>
      <c r="CE259" s="187"/>
      <c r="CF259" s="187"/>
      <c r="CG259" s="187"/>
      <c r="CH259" s="187"/>
      <c r="CI259" s="187"/>
      <c r="CJ259" s="187"/>
      <c r="CK259" s="187"/>
      <c r="CL259" s="187"/>
      <c r="CM259" s="187"/>
      <c r="CN259" s="187"/>
    </row>
    <row r="260" spans="1:92" ht="15.75" customHeight="1">
      <c r="A260" s="183" t="s">
        <v>1253</v>
      </c>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c r="AK260" s="183"/>
      <c r="AL260" s="183"/>
      <c r="AM260" s="183"/>
      <c r="AN260" s="183"/>
      <c r="AO260" s="183"/>
      <c r="AP260" s="183"/>
      <c r="AQ260" s="183"/>
      <c r="AR260" s="183"/>
      <c r="AS260" s="183"/>
      <c r="AT260" s="198">
        <v>0</v>
      </c>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8"/>
      <c r="BR260" s="198"/>
      <c r="BS260" s="198"/>
      <c r="BT260" s="198"/>
      <c r="BU260" s="198">
        <v>0</v>
      </c>
      <c r="BV260" s="198"/>
      <c r="BW260" s="198"/>
      <c r="BX260" s="198"/>
      <c r="BY260" s="198"/>
      <c r="BZ260" s="198"/>
      <c r="CA260" s="198"/>
      <c r="CB260" s="198"/>
      <c r="CC260" s="198"/>
      <c r="CD260" s="198"/>
      <c r="CE260" s="198"/>
      <c r="CF260" s="198"/>
      <c r="CG260" s="198"/>
      <c r="CH260" s="198"/>
      <c r="CI260" s="198"/>
      <c r="CJ260" s="198"/>
      <c r="CK260" s="198"/>
      <c r="CL260" s="198"/>
      <c r="CM260" s="198"/>
      <c r="CN260" s="198"/>
    </row>
    <row r="261" spans="1:92" ht="15.75" customHeight="1">
      <c r="A261" s="186" t="s">
        <v>921</v>
      </c>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c r="AS261" s="186"/>
      <c r="AT261" s="223">
        <v>0</v>
      </c>
      <c r="AU261" s="223"/>
      <c r="AV261" s="223"/>
      <c r="AW261" s="223"/>
      <c r="AX261" s="223"/>
      <c r="AY261" s="223"/>
      <c r="AZ261" s="223"/>
      <c r="BA261" s="223"/>
      <c r="BB261" s="223"/>
      <c r="BC261" s="223"/>
      <c r="BD261" s="223"/>
      <c r="BE261" s="223"/>
      <c r="BF261" s="223"/>
      <c r="BG261" s="223"/>
      <c r="BH261" s="223"/>
      <c r="BI261" s="223"/>
      <c r="BJ261" s="223"/>
      <c r="BK261" s="223"/>
      <c r="BL261" s="223"/>
      <c r="BM261" s="223"/>
      <c r="BN261" s="223"/>
      <c r="BO261" s="223"/>
      <c r="BP261" s="223"/>
      <c r="BQ261" s="223"/>
      <c r="BR261" s="223"/>
      <c r="BS261" s="223"/>
      <c r="BT261" s="223"/>
      <c r="BU261" s="223">
        <v>0</v>
      </c>
      <c r="BV261" s="223"/>
      <c r="BW261" s="223"/>
      <c r="BX261" s="223"/>
      <c r="BY261" s="223"/>
      <c r="BZ261" s="223"/>
      <c r="CA261" s="223"/>
      <c r="CB261" s="223"/>
      <c r="CC261" s="223"/>
      <c r="CD261" s="223"/>
      <c r="CE261" s="223"/>
      <c r="CF261" s="223"/>
      <c r="CG261" s="223"/>
      <c r="CH261" s="223"/>
      <c r="CI261" s="223"/>
      <c r="CJ261" s="223"/>
      <c r="CK261" s="223"/>
      <c r="CL261" s="223"/>
      <c r="CM261" s="223"/>
      <c r="CN261" s="223"/>
    </row>
    <row r="262" spans="1:92" ht="15.75" customHeight="1">
      <c r="A262" s="182" t="s">
        <v>467</v>
      </c>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2"/>
      <c r="AL262" s="182"/>
      <c r="AM262" s="182"/>
      <c r="AN262" s="182"/>
      <c r="AO262" s="182"/>
      <c r="AP262" s="182"/>
      <c r="AQ262" s="182"/>
      <c r="AR262" s="182"/>
      <c r="AS262" s="182"/>
      <c r="AT262" s="187">
        <v>0</v>
      </c>
      <c r="AU262" s="187"/>
      <c r="AV262" s="187"/>
      <c r="AW262" s="187"/>
      <c r="AX262" s="187"/>
      <c r="AY262" s="187"/>
      <c r="AZ262" s="187"/>
      <c r="BA262" s="187"/>
      <c r="BB262" s="187"/>
      <c r="BC262" s="187"/>
      <c r="BD262" s="187"/>
      <c r="BE262" s="187"/>
      <c r="BF262" s="187"/>
      <c r="BG262" s="187"/>
      <c r="BH262" s="187"/>
      <c r="BI262" s="187"/>
      <c r="BJ262" s="187"/>
      <c r="BK262" s="187"/>
      <c r="BL262" s="187"/>
      <c r="BM262" s="187"/>
      <c r="BN262" s="187"/>
      <c r="BO262" s="187"/>
      <c r="BP262" s="187"/>
      <c r="BQ262" s="187"/>
      <c r="BR262" s="187"/>
      <c r="BS262" s="187"/>
      <c r="BT262" s="187"/>
      <c r="BU262" s="187">
        <v>0</v>
      </c>
      <c r="BV262" s="187"/>
      <c r="BW262" s="187"/>
      <c r="BX262" s="187"/>
      <c r="BY262" s="187"/>
      <c r="BZ262" s="187"/>
      <c r="CA262" s="187"/>
      <c r="CB262" s="187"/>
      <c r="CC262" s="187"/>
      <c r="CD262" s="187"/>
      <c r="CE262" s="187"/>
      <c r="CF262" s="187"/>
      <c r="CG262" s="187"/>
      <c r="CH262" s="187"/>
      <c r="CI262" s="187"/>
      <c r="CJ262" s="187"/>
      <c r="CK262" s="187"/>
      <c r="CL262" s="187"/>
      <c r="CM262" s="187"/>
      <c r="CN262" s="187"/>
    </row>
    <row r="263" spans="1:92" ht="15.75" customHeight="1">
      <c r="A263" s="182" t="s">
        <v>922</v>
      </c>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c r="AI263" s="182"/>
      <c r="AJ263" s="182"/>
      <c r="AK263" s="182"/>
      <c r="AL263" s="182"/>
      <c r="AM263" s="182"/>
      <c r="AN263" s="182"/>
      <c r="AO263" s="182"/>
      <c r="AP263" s="182"/>
      <c r="AQ263" s="182"/>
      <c r="AR263" s="182"/>
      <c r="AS263" s="182"/>
      <c r="AT263" s="187">
        <v>0</v>
      </c>
      <c r="AU263" s="187"/>
      <c r="AV263" s="187"/>
      <c r="AW263" s="187"/>
      <c r="AX263" s="187"/>
      <c r="AY263" s="187"/>
      <c r="AZ263" s="187"/>
      <c r="BA263" s="187"/>
      <c r="BB263" s="187"/>
      <c r="BC263" s="187"/>
      <c r="BD263" s="187"/>
      <c r="BE263" s="187"/>
      <c r="BF263" s="187"/>
      <c r="BG263" s="187"/>
      <c r="BH263" s="187"/>
      <c r="BI263" s="187"/>
      <c r="BJ263" s="187"/>
      <c r="BK263" s="187"/>
      <c r="BL263" s="187"/>
      <c r="BM263" s="187"/>
      <c r="BN263" s="187"/>
      <c r="BO263" s="187"/>
      <c r="BP263" s="187"/>
      <c r="BQ263" s="187"/>
      <c r="BR263" s="187"/>
      <c r="BS263" s="187"/>
      <c r="BT263" s="187"/>
      <c r="BU263" s="187">
        <v>0</v>
      </c>
      <c r="BV263" s="187"/>
      <c r="BW263" s="187"/>
      <c r="BX263" s="187"/>
      <c r="BY263" s="187"/>
      <c r="BZ263" s="187"/>
      <c r="CA263" s="187"/>
      <c r="CB263" s="187"/>
      <c r="CC263" s="187"/>
      <c r="CD263" s="187"/>
      <c r="CE263" s="187"/>
      <c r="CF263" s="187"/>
      <c r="CG263" s="187"/>
      <c r="CH263" s="187"/>
      <c r="CI263" s="187"/>
      <c r="CJ263" s="187"/>
      <c r="CK263" s="187"/>
      <c r="CL263" s="187"/>
      <c r="CM263" s="187"/>
      <c r="CN263" s="187"/>
    </row>
    <row r="264" spans="1:92" ht="24.75" customHeight="1">
      <c r="A264" s="182" t="s">
        <v>1254</v>
      </c>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182"/>
      <c r="AG264" s="182"/>
      <c r="AH264" s="182"/>
      <c r="AI264" s="182"/>
      <c r="AJ264" s="182"/>
      <c r="AK264" s="182"/>
      <c r="AL264" s="182"/>
      <c r="AM264" s="182"/>
      <c r="AN264" s="182"/>
      <c r="AO264" s="182"/>
      <c r="AP264" s="182"/>
      <c r="AQ264" s="182"/>
      <c r="AR264" s="182"/>
      <c r="AS264" s="182"/>
      <c r="AT264" s="187">
        <v>0</v>
      </c>
      <c r="AU264" s="187"/>
      <c r="AV264" s="187"/>
      <c r="AW264" s="187"/>
      <c r="AX264" s="187"/>
      <c r="AY264" s="187"/>
      <c r="AZ264" s="187"/>
      <c r="BA264" s="187"/>
      <c r="BB264" s="187"/>
      <c r="BC264" s="187"/>
      <c r="BD264" s="187"/>
      <c r="BE264" s="187"/>
      <c r="BF264" s="187"/>
      <c r="BG264" s="187"/>
      <c r="BH264" s="187"/>
      <c r="BI264" s="187"/>
      <c r="BJ264" s="187"/>
      <c r="BK264" s="187"/>
      <c r="BL264" s="187"/>
      <c r="BM264" s="187"/>
      <c r="BN264" s="187"/>
      <c r="BO264" s="187"/>
      <c r="BP264" s="187"/>
      <c r="BQ264" s="187"/>
      <c r="BR264" s="187"/>
      <c r="BS264" s="187"/>
      <c r="BT264" s="187"/>
      <c r="BU264" s="187">
        <v>0</v>
      </c>
      <c r="BV264" s="187"/>
      <c r="BW264" s="187"/>
      <c r="BX264" s="187"/>
      <c r="BY264" s="187"/>
      <c r="BZ264" s="187"/>
      <c r="CA264" s="187"/>
      <c r="CB264" s="187"/>
      <c r="CC264" s="187"/>
      <c r="CD264" s="187"/>
      <c r="CE264" s="187"/>
      <c r="CF264" s="187"/>
      <c r="CG264" s="187"/>
      <c r="CH264" s="187"/>
      <c r="CI264" s="187"/>
      <c r="CJ264" s="187"/>
      <c r="CK264" s="187"/>
      <c r="CL264" s="187"/>
      <c r="CM264" s="187"/>
      <c r="CN264" s="187"/>
    </row>
    <row r="265" spans="1:92" ht="15.75" customHeight="1">
      <c r="A265" s="186" t="s">
        <v>923</v>
      </c>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c r="AS265" s="186"/>
      <c r="AT265" s="223">
        <v>1242671447</v>
      </c>
      <c r="AU265" s="223"/>
      <c r="AV265" s="223"/>
      <c r="AW265" s="223"/>
      <c r="AX265" s="223"/>
      <c r="AY265" s="223"/>
      <c r="AZ265" s="223"/>
      <c r="BA265" s="223"/>
      <c r="BB265" s="223"/>
      <c r="BC265" s="223"/>
      <c r="BD265" s="223"/>
      <c r="BE265" s="223"/>
      <c r="BF265" s="223"/>
      <c r="BG265" s="223"/>
      <c r="BH265" s="223"/>
      <c r="BI265" s="223"/>
      <c r="BJ265" s="223"/>
      <c r="BK265" s="223"/>
      <c r="BL265" s="223"/>
      <c r="BM265" s="223"/>
      <c r="BN265" s="223"/>
      <c r="BO265" s="223"/>
      <c r="BP265" s="223"/>
      <c r="BQ265" s="223"/>
      <c r="BR265" s="223"/>
      <c r="BS265" s="223"/>
      <c r="BT265" s="223"/>
      <c r="BU265" s="223">
        <v>710947070</v>
      </c>
      <c r="BV265" s="223"/>
      <c r="BW265" s="223"/>
      <c r="BX265" s="223"/>
      <c r="BY265" s="223"/>
      <c r="BZ265" s="223"/>
      <c r="CA265" s="223"/>
      <c r="CB265" s="223"/>
      <c r="CC265" s="223"/>
      <c r="CD265" s="223"/>
      <c r="CE265" s="223"/>
      <c r="CF265" s="223"/>
      <c r="CG265" s="223"/>
      <c r="CH265" s="223"/>
      <c r="CI265" s="223"/>
      <c r="CJ265" s="223"/>
      <c r="CK265" s="223"/>
      <c r="CL265" s="223"/>
      <c r="CM265" s="223"/>
      <c r="CN265" s="223"/>
    </row>
    <row r="266" spans="1:92" ht="15.75" customHeight="1">
      <c r="A266" s="182" t="s">
        <v>467</v>
      </c>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7">
        <v>1242671447</v>
      </c>
      <c r="AU266" s="187"/>
      <c r="AV266" s="187"/>
      <c r="AW266" s="187"/>
      <c r="AX266" s="187"/>
      <c r="AY266" s="187"/>
      <c r="AZ266" s="187"/>
      <c r="BA266" s="187"/>
      <c r="BB266" s="187"/>
      <c r="BC266" s="187"/>
      <c r="BD266" s="187"/>
      <c r="BE266" s="187"/>
      <c r="BF266" s="187"/>
      <c r="BG266" s="187"/>
      <c r="BH266" s="187"/>
      <c r="BI266" s="187"/>
      <c r="BJ266" s="187"/>
      <c r="BK266" s="187"/>
      <c r="BL266" s="187"/>
      <c r="BM266" s="187"/>
      <c r="BN266" s="187"/>
      <c r="BO266" s="187"/>
      <c r="BP266" s="187"/>
      <c r="BQ266" s="187"/>
      <c r="BR266" s="187"/>
      <c r="BS266" s="187"/>
      <c r="BT266" s="187"/>
      <c r="BU266" s="187">
        <v>710947070</v>
      </c>
      <c r="BV266" s="187"/>
      <c r="BW266" s="187"/>
      <c r="BX266" s="187"/>
      <c r="BY266" s="187"/>
      <c r="BZ266" s="187"/>
      <c r="CA266" s="187"/>
      <c r="CB266" s="187"/>
      <c r="CC266" s="187"/>
      <c r="CD266" s="187"/>
      <c r="CE266" s="187"/>
      <c r="CF266" s="187"/>
      <c r="CG266" s="187"/>
      <c r="CH266" s="187"/>
      <c r="CI266" s="187"/>
      <c r="CJ266" s="187"/>
      <c r="CK266" s="187"/>
      <c r="CL266" s="187"/>
      <c r="CM266" s="187"/>
      <c r="CN266" s="187"/>
    </row>
    <row r="267" spans="1:92" ht="15.75" customHeight="1">
      <c r="A267" s="182" t="s">
        <v>922</v>
      </c>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c r="AI267" s="182"/>
      <c r="AJ267" s="182"/>
      <c r="AK267" s="182"/>
      <c r="AL267" s="182"/>
      <c r="AM267" s="182"/>
      <c r="AN267" s="182"/>
      <c r="AO267" s="182"/>
      <c r="AP267" s="182"/>
      <c r="AQ267" s="182"/>
      <c r="AR267" s="182"/>
      <c r="AS267" s="182"/>
      <c r="AT267" s="187">
        <v>0</v>
      </c>
      <c r="AU267" s="187"/>
      <c r="AV267" s="187"/>
      <c r="AW267" s="187"/>
      <c r="AX267" s="187"/>
      <c r="AY267" s="187"/>
      <c r="AZ267" s="187"/>
      <c r="BA267" s="187"/>
      <c r="BB267" s="187"/>
      <c r="BC267" s="187"/>
      <c r="BD267" s="187"/>
      <c r="BE267" s="187"/>
      <c r="BF267" s="187"/>
      <c r="BG267" s="187"/>
      <c r="BH267" s="187"/>
      <c r="BI267" s="187"/>
      <c r="BJ267" s="187"/>
      <c r="BK267" s="187"/>
      <c r="BL267" s="187"/>
      <c r="BM267" s="187"/>
      <c r="BN267" s="187"/>
      <c r="BO267" s="187"/>
      <c r="BP267" s="187"/>
      <c r="BQ267" s="187"/>
      <c r="BR267" s="187"/>
      <c r="BS267" s="187"/>
      <c r="BT267" s="187"/>
      <c r="BU267" s="187">
        <v>0</v>
      </c>
      <c r="BV267" s="187"/>
      <c r="BW267" s="187"/>
      <c r="BX267" s="187"/>
      <c r="BY267" s="187"/>
      <c r="BZ267" s="187"/>
      <c r="CA267" s="187"/>
      <c r="CB267" s="187"/>
      <c r="CC267" s="187"/>
      <c r="CD267" s="187"/>
      <c r="CE267" s="187"/>
      <c r="CF267" s="187"/>
      <c r="CG267" s="187"/>
      <c r="CH267" s="187"/>
      <c r="CI267" s="187"/>
      <c r="CJ267" s="187"/>
      <c r="CK267" s="187"/>
      <c r="CL267" s="187"/>
      <c r="CM267" s="187"/>
      <c r="CN267" s="187"/>
    </row>
    <row r="268" spans="1:92" ht="24.75" customHeight="1">
      <c r="A268" s="182" t="s">
        <v>924</v>
      </c>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7">
        <v>0</v>
      </c>
      <c r="AU268" s="187"/>
      <c r="AV268" s="187"/>
      <c r="AW268" s="187"/>
      <c r="AX268" s="187"/>
      <c r="AY268" s="187"/>
      <c r="AZ268" s="187"/>
      <c r="BA268" s="187"/>
      <c r="BB268" s="187"/>
      <c r="BC268" s="187"/>
      <c r="BD268" s="187"/>
      <c r="BE268" s="187"/>
      <c r="BF268" s="187"/>
      <c r="BG268" s="187"/>
      <c r="BH268" s="187"/>
      <c r="BI268" s="187"/>
      <c r="BJ268" s="187"/>
      <c r="BK268" s="187"/>
      <c r="BL268" s="187"/>
      <c r="BM268" s="187"/>
      <c r="BN268" s="187"/>
      <c r="BO268" s="187"/>
      <c r="BP268" s="187"/>
      <c r="BQ268" s="187"/>
      <c r="BR268" s="187"/>
      <c r="BS268" s="187"/>
      <c r="BT268" s="187"/>
      <c r="BU268" s="187">
        <v>0</v>
      </c>
      <c r="BV268" s="187"/>
      <c r="BW268" s="187"/>
      <c r="BX268" s="187"/>
      <c r="BY268" s="187"/>
      <c r="BZ268" s="187"/>
      <c r="CA268" s="187"/>
      <c r="CB268" s="187"/>
      <c r="CC268" s="187"/>
      <c r="CD268" s="187"/>
      <c r="CE268" s="187"/>
      <c r="CF268" s="187"/>
      <c r="CG268" s="187"/>
      <c r="CH268" s="187"/>
      <c r="CI268" s="187"/>
      <c r="CJ268" s="187"/>
      <c r="CK268" s="187"/>
      <c r="CL268" s="187"/>
      <c r="CM268" s="187"/>
      <c r="CN268" s="187"/>
    </row>
    <row r="269" spans="1:92" ht="15.75" customHeight="1">
      <c r="A269" s="186" t="s">
        <v>925</v>
      </c>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c r="AS269" s="186"/>
      <c r="AT269" s="223">
        <v>0</v>
      </c>
      <c r="AU269" s="223"/>
      <c r="AV269" s="223"/>
      <c r="AW269" s="223"/>
      <c r="AX269" s="223"/>
      <c r="AY269" s="223"/>
      <c r="AZ269" s="223"/>
      <c r="BA269" s="223"/>
      <c r="BB269" s="223"/>
      <c r="BC269" s="223"/>
      <c r="BD269" s="223"/>
      <c r="BE269" s="223"/>
      <c r="BF269" s="223"/>
      <c r="BG269" s="223"/>
      <c r="BH269" s="223"/>
      <c r="BI269" s="223"/>
      <c r="BJ269" s="223"/>
      <c r="BK269" s="223"/>
      <c r="BL269" s="223"/>
      <c r="BM269" s="223"/>
      <c r="BN269" s="223"/>
      <c r="BO269" s="223"/>
      <c r="BP269" s="223"/>
      <c r="BQ269" s="223"/>
      <c r="BR269" s="223"/>
      <c r="BS269" s="223"/>
      <c r="BT269" s="223"/>
      <c r="BU269" s="223">
        <v>0</v>
      </c>
      <c r="BV269" s="223"/>
      <c r="BW269" s="223"/>
      <c r="BX269" s="223"/>
      <c r="BY269" s="223"/>
      <c r="BZ269" s="223"/>
      <c r="CA269" s="223"/>
      <c r="CB269" s="223"/>
      <c r="CC269" s="223"/>
      <c r="CD269" s="223"/>
      <c r="CE269" s="223"/>
      <c r="CF269" s="223"/>
      <c r="CG269" s="223"/>
      <c r="CH269" s="223"/>
      <c r="CI269" s="223"/>
      <c r="CJ269" s="223"/>
      <c r="CK269" s="223"/>
      <c r="CL269" s="223"/>
      <c r="CM269" s="223"/>
      <c r="CN269" s="223"/>
    </row>
    <row r="270" spans="1:92" ht="15.75" customHeight="1">
      <c r="A270" s="182" t="s">
        <v>467</v>
      </c>
      <c r="B270" s="182"/>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c r="AA270" s="182"/>
      <c r="AB270" s="182"/>
      <c r="AC270" s="182"/>
      <c r="AD270" s="182"/>
      <c r="AE270" s="182"/>
      <c r="AF270" s="182"/>
      <c r="AG270" s="182"/>
      <c r="AH270" s="182"/>
      <c r="AI270" s="182"/>
      <c r="AJ270" s="182"/>
      <c r="AK270" s="182"/>
      <c r="AL270" s="182"/>
      <c r="AM270" s="182"/>
      <c r="AN270" s="182"/>
      <c r="AO270" s="182"/>
      <c r="AP270" s="182"/>
      <c r="AQ270" s="182"/>
      <c r="AR270" s="182"/>
      <c r="AS270" s="182"/>
      <c r="AT270" s="187">
        <v>0</v>
      </c>
      <c r="AU270" s="187"/>
      <c r="AV270" s="187"/>
      <c r="AW270" s="187"/>
      <c r="AX270" s="187"/>
      <c r="AY270" s="187"/>
      <c r="AZ270" s="187"/>
      <c r="BA270" s="187"/>
      <c r="BB270" s="187"/>
      <c r="BC270" s="187"/>
      <c r="BD270" s="187"/>
      <c r="BE270" s="187"/>
      <c r="BF270" s="187"/>
      <c r="BG270" s="187"/>
      <c r="BH270" s="187"/>
      <c r="BI270" s="187"/>
      <c r="BJ270" s="187"/>
      <c r="BK270" s="187"/>
      <c r="BL270" s="187"/>
      <c r="BM270" s="187"/>
      <c r="BN270" s="187"/>
      <c r="BO270" s="187"/>
      <c r="BP270" s="187"/>
      <c r="BQ270" s="187"/>
      <c r="BR270" s="187"/>
      <c r="BS270" s="187"/>
      <c r="BT270" s="187"/>
      <c r="BU270" s="187">
        <v>0</v>
      </c>
      <c r="BV270" s="187"/>
      <c r="BW270" s="187"/>
      <c r="BX270" s="187"/>
      <c r="BY270" s="187"/>
      <c r="BZ270" s="187"/>
      <c r="CA270" s="187"/>
      <c r="CB270" s="187"/>
      <c r="CC270" s="187"/>
      <c r="CD270" s="187"/>
      <c r="CE270" s="187"/>
      <c r="CF270" s="187"/>
      <c r="CG270" s="187"/>
      <c r="CH270" s="187"/>
      <c r="CI270" s="187"/>
      <c r="CJ270" s="187"/>
      <c r="CK270" s="187"/>
      <c r="CL270" s="187"/>
      <c r="CM270" s="187"/>
      <c r="CN270" s="187"/>
    </row>
    <row r="271" spans="1:92" ht="15.75" customHeight="1">
      <c r="A271" s="182" t="s">
        <v>922</v>
      </c>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2"/>
      <c r="AJ271" s="182"/>
      <c r="AK271" s="182"/>
      <c r="AL271" s="182"/>
      <c r="AM271" s="182"/>
      <c r="AN271" s="182"/>
      <c r="AO271" s="182"/>
      <c r="AP271" s="182"/>
      <c r="AQ271" s="182"/>
      <c r="AR271" s="182"/>
      <c r="AS271" s="182"/>
      <c r="AT271" s="187">
        <v>0</v>
      </c>
      <c r="AU271" s="187"/>
      <c r="AV271" s="187"/>
      <c r="AW271" s="187"/>
      <c r="AX271" s="187"/>
      <c r="AY271" s="187"/>
      <c r="AZ271" s="187"/>
      <c r="BA271" s="187"/>
      <c r="BB271" s="187"/>
      <c r="BC271" s="187"/>
      <c r="BD271" s="187"/>
      <c r="BE271" s="187"/>
      <c r="BF271" s="187"/>
      <c r="BG271" s="187"/>
      <c r="BH271" s="187"/>
      <c r="BI271" s="187"/>
      <c r="BJ271" s="187"/>
      <c r="BK271" s="187"/>
      <c r="BL271" s="187"/>
      <c r="BM271" s="187"/>
      <c r="BN271" s="187"/>
      <c r="BO271" s="187"/>
      <c r="BP271" s="187"/>
      <c r="BQ271" s="187"/>
      <c r="BR271" s="187"/>
      <c r="BS271" s="187"/>
      <c r="BT271" s="187"/>
      <c r="BU271" s="187">
        <v>0</v>
      </c>
      <c r="BV271" s="187"/>
      <c r="BW271" s="187"/>
      <c r="BX271" s="187"/>
      <c r="BY271" s="187"/>
      <c r="BZ271" s="187"/>
      <c r="CA271" s="187"/>
      <c r="CB271" s="187"/>
      <c r="CC271" s="187"/>
      <c r="CD271" s="187"/>
      <c r="CE271" s="187"/>
      <c r="CF271" s="187"/>
      <c r="CG271" s="187"/>
      <c r="CH271" s="187"/>
      <c r="CI271" s="187"/>
      <c r="CJ271" s="187"/>
      <c r="CK271" s="187"/>
      <c r="CL271" s="187"/>
      <c r="CM271" s="187"/>
      <c r="CN271" s="187"/>
    </row>
    <row r="272" spans="1:92" ht="24.75" customHeight="1">
      <c r="A272" s="182" t="s">
        <v>926</v>
      </c>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c r="AI272" s="182"/>
      <c r="AJ272" s="182"/>
      <c r="AK272" s="182"/>
      <c r="AL272" s="182"/>
      <c r="AM272" s="182"/>
      <c r="AN272" s="182"/>
      <c r="AO272" s="182"/>
      <c r="AP272" s="182"/>
      <c r="AQ272" s="182"/>
      <c r="AR272" s="182"/>
      <c r="AS272" s="182"/>
      <c r="AT272" s="187">
        <v>0</v>
      </c>
      <c r="AU272" s="187"/>
      <c r="AV272" s="187"/>
      <c r="AW272" s="187"/>
      <c r="AX272" s="187"/>
      <c r="AY272" s="187"/>
      <c r="AZ272" s="187"/>
      <c r="BA272" s="187"/>
      <c r="BB272" s="187"/>
      <c r="BC272" s="187"/>
      <c r="BD272" s="187"/>
      <c r="BE272" s="187"/>
      <c r="BF272" s="187"/>
      <c r="BG272" s="187"/>
      <c r="BH272" s="187"/>
      <c r="BI272" s="187"/>
      <c r="BJ272" s="187"/>
      <c r="BK272" s="187"/>
      <c r="BL272" s="187"/>
      <c r="BM272" s="187"/>
      <c r="BN272" s="187"/>
      <c r="BO272" s="187"/>
      <c r="BP272" s="187"/>
      <c r="BQ272" s="187"/>
      <c r="BR272" s="187"/>
      <c r="BS272" s="187"/>
      <c r="BT272" s="187"/>
      <c r="BU272" s="187">
        <v>0</v>
      </c>
      <c r="BV272" s="187"/>
      <c r="BW272" s="187"/>
      <c r="BX272" s="187"/>
      <c r="BY272" s="187"/>
      <c r="BZ272" s="187"/>
      <c r="CA272" s="187"/>
      <c r="CB272" s="187"/>
      <c r="CC272" s="187"/>
      <c r="CD272" s="187"/>
      <c r="CE272" s="187"/>
      <c r="CF272" s="187"/>
      <c r="CG272" s="187"/>
      <c r="CH272" s="187"/>
      <c r="CI272" s="187"/>
      <c r="CJ272" s="187"/>
      <c r="CK272" s="187"/>
      <c r="CL272" s="187"/>
      <c r="CM272" s="187"/>
      <c r="CN272" s="187"/>
    </row>
    <row r="273" spans="1:92" ht="15.75" customHeight="1">
      <c r="A273" s="182" t="s">
        <v>927</v>
      </c>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c r="AG273" s="182"/>
      <c r="AH273" s="182"/>
      <c r="AI273" s="182"/>
      <c r="AJ273" s="182"/>
      <c r="AK273" s="182"/>
      <c r="AL273" s="182"/>
      <c r="AM273" s="182"/>
      <c r="AN273" s="182"/>
      <c r="AO273" s="182"/>
      <c r="AP273" s="182"/>
      <c r="AQ273" s="182"/>
      <c r="AR273" s="182"/>
      <c r="AS273" s="182"/>
      <c r="AT273" s="187"/>
      <c r="AU273" s="187"/>
      <c r="AV273" s="187"/>
      <c r="AW273" s="187"/>
      <c r="AX273" s="187"/>
      <c r="AY273" s="187"/>
      <c r="AZ273" s="187"/>
      <c r="BA273" s="187"/>
      <c r="BB273" s="187"/>
      <c r="BC273" s="187"/>
      <c r="BD273" s="187"/>
      <c r="BE273" s="187"/>
      <c r="BF273" s="187"/>
      <c r="BG273" s="187"/>
      <c r="BH273" s="187"/>
      <c r="BI273" s="187"/>
      <c r="BJ273" s="187"/>
      <c r="BK273" s="187"/>
      <c r="BL273" s="187"/>
      <c r="BM273" s="187"/>
      <c r="BN273" s="187"/>
      <c r="BO273" s="187"/>
      <c r="BP273" s="187"/>
      <c r="BQ273" s="187"/>
      <c r="BR273" s="187"/>
      <c r="BS273" s="187"/>
      <c r="BT273" s="187"/>
      <c r="BU273" s="187"/>
      <c r="BV273" s="187"/>
      <c r="BW273" s="187"/>
      <c r="BX273" s="187"/>
      <c r="BY273" s="187"/>
      <c r="BZ273" s="187"/>
      <c r="CA273" s="187"/>
      <c r="CB273" s="187"/>
      <c r="CC273" s="187"/>
      <c r="CD273" s="187"/>
      <c r="CE273" s="187"/>
      <c r="CF273" s="187"/>
      <c r="CG273" s="187"/>
      <c r="CH273" s="187"/>
      <c r="CI273" s="187"/>
      <c r="CJ273" s="187"/>
      <c r="CK273" s="187"/>
      <c r="CL273" s="187"/>
      <c r="CM273" s="187"/>
      <c r="CN273" s="187"/>
    </row>
    <row r="274" spans="1:92" ht="15.75" customHeight="1">
      <c r="A274" s="182" t="s">
        <v>467</v>
      </c>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c r="AI274" s="182"/>
      <c r="AJ274" s="182"/>
      <c r="AK274" s="182"/>
      <c r="AL274" s="182"/>
      <c r="AM274" s="182"/>
      <c r="AN274" s="182"/>
      <c r="AO274" s="182"/>
      <c r="AP274" s="182"/>
      <c r="AQ274" s="182"/>
      <c r="AR274" s="182"/>
      <c r="AS274" s="182"/>
      <c r="AT274" s="187">
        <v>0</v>
      </c>
      <c r="AU274" s="187"/>
      <c r="AV274" s="187"/>
      <c r="AW274" s="187"/>
      <c r="AX274" s="187"/>
      <c r="AY274" s="187"/>
      <c r="AZ274" s="187"/>
      <c r="BA274" s="187"/>
      <c r="BB274" s="187"/>
      <c r="BC274" s="187"/>
      <c r="BD274" s="187"/>
      <c r="BE274" s="187"/>
      <c r="BF274" s="187"/>
      <c r="BG274" s="187"/>
      <c r="BH274" s="187"/>
      <c r="BI274" s="187"/>
      <c r="BJ274" s="187"/>
      <c r="BK274" s="187"/>
      <c r="BL274" s="187"/>
      <c r="BM274" s="187"/>
      <c r="BN274" s="187"/>
      <c r="BO274" s="187"/>
      <c r="BP274" s="187"/>
      <c r="BQ274" s="187"/>
      <c r="BR274" s="187"/>
      <c r="BS274" s="187"/>
      <c r="BT274" s="187"/>
      <c r="BU274" s="187">
        <v>0</v>
      </c>
      <c r="BV274" s="187"/>
      <c r="BW274" s="187"/>
      <c r="BX274" s="187"/>
      <c r="BY274" s="187"/>
      <c r="BZ274" s="187"/>
      <c r="CA274" s="187"/>
      <c r="CB274" s="187"/>
      <c r="CC274" s="187"/>
      <c r="CD274" s="187"/>
      <c r="CE274" s="187"/>
      <c r="CF274" s="187"/>
      <c r="CG274" s="187"/>
      <c r="CH274" s="187"/>
      <c r="CI274" s="187"/>
      <c r="CJ274" s="187"/>
      <c r="CK274" s="187"/>
      <c r="CL274" s="187"/>
      <c r="CM274" s="187"/>
      <c r="CN274" s="187"/>
    </row>
    <row r="275" spans="1:92" ht="15.75" customHeight="1">
      <c r="A275" s="182" t="s">
        <v>928</v>
      </c>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c r="AR275" s="182"/>
      <c r="AS275" s="182"/>
      <c r="AT275" s="187">
        <v>0</v>
      </c>
      <c r="AU275" s="187"/>
      <c r="AV275" s="187"/>
      <c r="AW275" s="187"/>
      <c r="AX275" s="187"/>
      <c r="AY275" s="187"/>
      <c r="AZ275" s="187"/>
      <c r="BA275" s="187"/>
      <c r="BB275" s="187"/>
      <c r="BC275" s="187"/>
      <c r="BD275" s="187"/>
      <c r="BE275" s="187"/>
      <c r="BF275" s="187"/>
      <c r="BG275" s="187"/>
      <c r="BH275" s="187"/>
      <c r="BI275" s="187"/>
      <c r="BJ275" s="187"/>
      <c r="BK275" s="187"/>
      <c r="BL275" s="187"/>
      <c r="BM275" s="187"/>
      <c r="BN275" s="187"/>
      <c r="BO275" s="187"/>
      <c r="BP275" s="187"/>
      <c r="BQ275" s="187"/>
      <c r="BR275" s="187"/>
      <c r="BS275" s="187"/>
      <c r="BT275" s="187"/>
      <c r="BU275" s="187">
        <v>0</v>
      </c>
      <c r="BV275" s="187"/>
      <c r="BW275" s="187"/>
      <c r="BX275" s="187"/>
      <c r="BY275" s="187"/>
      <c r="BZ275" s="187"/>
      <c r="CA275" s="187"/>
      <c r="CB275" s="187"/>
      <c r="CC275" s="187"/>
      <c r="CD275" s="187"/>
      <c r="CE275" s="187"/>
      <c r="CF275" s="187"/>
      <c r="CG275" s="187"/>
      <c r="CH275" s="187"/>
      <c r="CI275" s="187"/>
      <c r="CJ275" s="187"/>
      <c r="CK275" s="187"/>
      <c r="CL275" s="187"/>
      <c r="CM275" s="187"/>
      <c r="CN275" s="187"/>
    </row>
    <row r="276" spans="1:92" ht="15.75" customHeight="1">
      <c r="A276" s="182" t="s">
        <v>467</v>
      </c>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2"/>
      <c r="AR276" s="182"/>
      <c r="AS276" s="182"/>
      <c r="AT276" s="187">
        <v>289673605</v>
      </c>
      <c r="AU276" s="187"/>
      <c r="AV276" s="187"/>
      <c r="AW276" s="187"/>
      <c r="AX276" s="187"/>
      <c r="AY276" s="187"/>
      <c r="AZ276" s="187"/>
      <c r="BA276" s="187"/>
      <c r="BB276" s="187"/>
      <c r="BC276" s="187"/>
      <c r="BD276" s="187"/>
      <c r="BE276" s="187"/>
      <c r="BF276" s="187"/>
      <c r="BG276" s="187"/>
      <c r="BH276" s="187"/>
      <c r="BI276" s="187"/>
      <c r="BJ276" s="187"/>
      <c r="BK276" s="187"/>
      <c r="BL276" s="187"/>
      <c r="BM276" s="187"/>
      <c r="BN276" s="187"/>
      <c r="BO276" s="187"/>
      <c r="BP276" s="187"/>
      <c r="BQ276" s="187"/>
      <c r="BR276" s="187"/>
      <c r="BS276" s="187"/>
      <c r="BT276" s="187"/>
      <c r="BU276" s="187">
        <v>207040445</v>
      </c>
      <c r="BV276" s="187"/>
      <c r="BW276" s="187"/>
      <c r="BX276" s="187"/>
      <c r="BY276" s="187"/>
      <c r="BZ276" s="187"/>
      <c r="CA276" s="187"/>
      <c r="CB276" s="187"/>
      <c r="CC276" s="187"/>
      <c r="CD276" s="187"/>
      <c r="CE276" s="187"/>
      <c r="CF276" s="187"/>
      <c r="CG276" s="187"/>
      <c r="CH276" s="187"/>
      <c r="CI276" s="187"/>
      <c r="CJ276" s="187"/>
      <c r="CK276" s="187"/>
      <c r="CL276" s="187"/>
      <c r="CM276" s="187"/>
      <c r="CN276" s="187"/>
    </row>
    <row r="277" spans="1:92" ht="15.75" customHeight="1">
      <c r="A277" s="186" t="s">
        <v>929</v>
      </c>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c r="AS277" s="186"/>
      <c r="AT277" s="223">
        <v>0</v>
      </c>
      <c r="AU277" s="223"/>
      <c r="AV277" s="223"/>
      <c r="AW277" s="223"/>
      <c r="AX277" s="223"/>
      <c r="AY277" s="223"/>
      <c r="AZ277" s="223"/>
      <c r="BA277" s="223"/>
      <c r="BB277" s="223"/>
      <c r="BC277" s="223"/>
      <c r="BD277" s="223"/>
      <c r="BE277" s="223"/>
      <c r="BF277" s="223"/>
      <c r="BG277" s="223"/>
      <c r="BH277" s="223"/>
      <c r="BI277" s="223"/>
      <c r="BJ277" s="223"/>
      <c r="BK277" s="223"/>
      <c r="BL277" s="223"/>
      <c r="BM277" s="223"/>
      <c r="BN277" s="223"/>
      <c r="BO277" s="223"/>
      <c r="BP277" s="223"/>
      <c r="BQ277" s="223"/>
      <c r="BR277" s="223"/>
      <c r="BS277" s="223"/>
      <c r="BT277" s="223"/>
      <c r="BU277" s="223">
        <v>0</v>
      </c>
      <c r="BV277" s="223"/>
      <c r="BW277" s="223"/>
      <c r="BX277" s="223"/>
      <c r="BY277" s="223"/>
      <c r="BZ277" s="223"/>
      <c r="CA277" s="223"/>
      <c r="CB277" s="223"/>
      <c r="CC277" s="223"/>
      <c r="CD277" s="223"/>
      <c r="CE277" s="223"/>
      <c r="CF277" s="223"/>
      <c r="CG277" s="223"/>
      <c r="CH277" s="223"/>
      <c r="CI277" s="223"/>
      <c r="CJ277" s="223"/>
      <c r="CK277" s="223"/>
      <c r="CL277" s="223"/>
      <c r="CM277" s="223"/>
      <c r="CN277" s="223"/>
    </row>
    <row r="278" spans="1:92" ht="15.75" customHeight="1">
      <c r="A278" s="182" t="s">
        <v>467</v>
      </c>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182"/>
      <c r="AG278" s="182"/>
      <c r="AH278" s="182"/>
      <c r="AI278" s="182"/>
      <c r="AJ278" s="182"/>
      <c r="AK278" s="182"/>
      <c r="AL278" s="182"/>
      <c r="AM278" s="182"/>
      <c r="AN278" s="182"/>
      <c r="AO278" s="182"/>
      <c r="AP278" s="182"/>
      <c r="AQ278" s="182"/>
      <c r="AR278" s="182"/>
      <c r="AS278" s="182"/>
      <c r="AT278" s="187">
        <v>0</v>
      </c>
      <c r="AU278" s="187"/>
      <c r="AV278" s="187"/>
      <c r="AW278" s="187"/>
      <c r="AX278" s="187"/>
      <c r="AY278" s="187"/>
      <c r="AZ278" s="187"/>
      <c r="BA278" s="187"/>
      <c r="BB278" s="187"/>
      <c r="BC278" s="187"/>
      <c r="BD278" s="187"/>
      <c r="BE278" s="187"/>
      <c r="BF278" s="187"/>
      <c r="BG278" s="187"/>
      <c r="BH278" s="187"/>
      <c r="BI278" s="187"/>
      <c r="BJ278" s="187"/>
      <c r="BK278" s="187"/>
      <c r="BL278" s="187"/>
      <c r="BM278" s="187"/>
      <c r="BN278" s="187"/>
      <c r="BO278" s="187"/>
      <c r="BP278" s="187"/>
      <c r="BQ278" s="187"/>
      <c r="BR278" s="187"/>
      <c r="BS278" s="187"/>
      <c r="BT278" s="187"/>
      <c r="BU278" s="187">
        <v>0</v>
      </c>
      <c r="BV278" s="187"/>
      <c r="BW278" s="187"/>
      <c r="BX278" s="187"/>
      <c r="BY278" s="187"/>
      <c r="BZ278" s="187"/>
      <c r="CA278" s="187"/>
      <c r="CB278" s="187"/>
      <c r="CC278" s="187"/>
      <c r="CD278" s="187"/>
      <c r="CE278" s="187"/>
      <c r="CF278" s="187"/>
      <c r="CG278" s="187"/>
      <c r="CH278" s="187"/>
      <c r="CI278" s="187"/>
      <c r="CJ278" s="187"/>
      <c r="CK278" s="187"/>
      <c r="CL278" s="187"/>
      <c r="CM278" s="187"/>
      <c r="CN278" s="187"/>
    </row>
    <row r="279" spans="1:92" ht="15.75" customHeight="1">
      <c r="A279" s="186" t="s">
        <v>1255</v>
      </c>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c r="AS279" s="186"/>
      <c r="AT279" s="223">
        <v>0</v>
      </c>
      <c r="AU279" s="223"/>
      <c r="AV279" s="223"/>
      <c r="AW279" s="223"/>
      <c r="AX279" s="223"/>
      <c r="AY279" s="223"/>
      <c r="AZ279" s="223"/>
      <c r="BA279" s="223"/>
      <c r="BB279" s="223"/>
      <c r="BC279" s="223"/>
      <c r="BD279" s="223"/>
      <c r="BE279" s="223"/>
      <c r="BF279" s="223"/>
      <c r="BG279" s="223"/>
      <c r="BH279" s="223"/>
      <c r="BI279" s="223"/>
      <c r="BJ279" s="223"/>
      <c r="BK279" s="223"/>
      <c r="BL279" s="223"/>
      <c r="BM279" s="223"/>
      <c r="BN279" s="223"/>
      <c r="BO279" s="223"/>
      <c r="BP279" s="223"/>
      <c r="BQ279" s="223"/>
      <c r="BR279" s="223"/>
      <c r="BS279" s="223"/>
      <c r="BT279" s="223"/>
      <c r="BU279" s="223">
        <v>0</v>
      </c>
      <c r="BV279" s="223"/>
      <c r="BW279" s="223"/>
      <c r="BX279" s="223"/>
      <c r="BY279" s="223"/>
      <c r="BZ279" s="223"/>
      <c r="CA279" s="223"/>
      <c r="CB279" s="223"/>
      <c r="CC279" s="223"/>
      <c r="CD279" s="223"/>
      <c r="CE279" s="223"/>
      <c r="CF279" s="223"/>
      <c r="CG279" s="223"/>
      <c r="CH279" s="223"/>
      <c r="CI279" s="223"/>
      <c r="CJ279" s="223"/>
      <c r="CK279" s="223"/>
      <c r="CL279" s="223"/>
      <c r="CM279" s="223"/>
      <c r="CN279" s="223"/>
    </row>
    <row r="280" spans="1:92" ht="15.75" customHeight="1">
      <c r="A280" s="182" t="s">
        <v>467</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7">
        <v>77960619</v>
      </c>
      <c r="AU280" s="187"/>
      <c r="AV280" s="187"/>
      <c r="AW280" s="187"/>
      <c r="AX280" s="187"/>
      <c r="AY280" s="187"/>
      <c r="AZ280" s="187"/>
      <c r="BA280" s="187"/>
      <c r="BB280" s="187"/>
      <c r="BC280" s="187"/>
      <c r="BD280" s="187"/>
      <c r="BE280" s="187"/>
      <c r="BF280" s="187"/>
      <c r="BG280" s="187"/>
      <c r="BH280" s="187"/>
      <c r="BI280" s="187"/>
      <c r="BJ280" s="187"/>
      <c r="BK280" s="187"/>
      <c r="BL280" s="187"/>
      <c r="BM280" s="187"/>
      <c r="BN280" s="187"/>
      <c r="BO280" s="187"/>
      <c r="BP280" s="187"/>
      <c r="BQ280" s="187"/>
      <c r="BR280" s="187"/>
      <c r="BS280" s="187"/>
      <c r="BT280" s="187"/>
      <c r="BU280" s="187">
        <v>139019060</v>
      </c>
      <c r="BV280" s="187"/>
      <c r="BW280" s="187"/>
      <c r="BX280" s="187"/>
      <c r="BY280" s="187"/>
      <c r="BZ280" s="187"/>
      <c r="CA280" s="187"/>
      <c r="CB280" s="187"/>
      <c r="CC280" s="187"/>
      <c r="CD280" s="187"/>
      <c r="CE280" s="187"/>
      <c r="CF280" s="187"/>
      <c r="CG280" s="187"/>
      <c r="CH280" s="187"/>
      <c r="CI280" s="187"/>
      <c r="CJ280" s="187"/>
      <c r="CK280" s="187"/>
      <c r="CL280" s="187"/>
      <c r="CM280" s="187"/>
      <c r="CN280" s="187"/>
    </row>
    <row r="281" spans="1:92" ht="15.75" customHeight="1">
      <c r="A281" s="182" t="s">
        <v>922</v>
      </c>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7">
        <v>0</v>
      </c>
      <c r="AU281" s="187"/>
      <c r="AV281" s="187"/>
      <c r="AW281" s="187"/>
      <c r="AX281" s="187"/>
      <c r="AY281" s="187"/>
      <c r="AZ281" s="187"/>
      <c r="BA281" s="187"/>
      <c r="BB281" s="187"/>
      <c r="BC281" s="187"/>
      <c r="BD281" s="187"/>
      <c r="BE281" s="187"/>
      <c r="BF281" s="187"/>
      <c r="BG281" s="187"/>
      <c r="BH281" s="187"/>
      <c r="BI281" s="187"/>
      <c r="BJ281" s="187"/>
      <c r="BK281" s="187"/>
      <c r="BL281" s="187"/>
      <c r="BM281" s="187"/>
      <c r="BN281" s="187"/>
      <c r="BO281" s="187"/>
      <c r="BP281" s="187"/>
      <c r="BQ281" s="187"/>
      <c r="BR281" s="187"/>
      <c r="BS281" s="187"/>
      <c r="BT281" s="187"/>
      <c r="BU281" s="187">
        <v>0</v>
      </c>
      <c r="BV281" s="187"/>
      <c r="BW281" s="187"/>
      <c r="BX281" s="187"/>
      <c r="BY281" s="187"/>
      <c r="BZ281" s="187"/>
      <c r="CA281" s="187"/>
      <c r="CB281" s="187"/>
      <c r="CC281" s="187"/>
      <c r="CD281" s="187"/>
      <c r="CE281" s="187"/>
      <c r="CF281" s="187"/>
      <c r="CG281" s="187"/>
      <c r="CH281" s="187"/>
      <c r="CI281" s="187"/>
      <c r="CJ281" s="187"/>
      <c r="CK281" s="187"/>
      <c r="CL281" s="187"/>
      <c r="CM281" s="187"/>
      <c r="CN281" s="187"/>
    </row>
    <row r="282" spans="1:92" ht="15.75" customHeight="1">
      <c r="A282" s="182" t="s">
        <v>1256</v>
      </c>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7">
        <v>0</v>
      </c>
      <c r="AU282" s="187"/>
      <c r="AV282" s="187"/>
      <c r="AW282" s="187"/>
      <c r="AX282" s="187"/>
      <c r="AY282" s="187"/>
      <c r="AZ282" s="187"/>
      <c r="BA282" s="187"/>
      <c r="BB282" s="187"/>
      <c r="BC282" s="187"/>
      <c r="BD282" s="187"/>
      <c r="BE282" s="187"/>
      <c r="BF282" s="187"/>
      <c r="BG282" s="187"/>
      <c r="BH282" s="187"/>
      <c r="BI282" s="187"/>
      <c r="BJ282" s="187"/>
      <c r="BK282" s="187"/>
      <c r="BL282" s="187"/>
      <c r="BM282" s="187"/>
      <c r="BN282" s="187"/>
      <c r="BO282" s="187"/>
      <c r="BP282" s="187"/>
      <c r="BQ282" s="187"/>
      <c r="BR282" s="187"/>
      <c r="BS282" s="187"/>
      <c r="BT282" s="187"/>
      <c r="BU282" s="187">
        <v>0</v>
      </c>
      <c r="BV282" s="187"/>
      <c r="BW282" s="187"/>
      <c r="BX282" s="187"/>
      <c r="BY282" s="187"/>
      <c r="BZ282" s="187"/>
      <c r="CA282" s="187"/>
      <c r="CB282" s="187"/>
      <c r="CC282" s="187"/>
      <c r="CD282" s="187"/>
      <c r="CE282" s="187"/>
      <c r="CF282" s="187"/>
      <c r="CG282" s="187"/>
      <c r="CH282" s="187"/>
      <c r="CI282" s="187"/>
      <c r="CJ282" s="187"/>
      <c r="CK282" s="187"/>
      <c r="CL282" s="187"/>
      <c r="CM282" s="187"/>
      <c r="CN282" s="187"/>
    </row>
    <row r="283" spans="1:92" ht="15.75" customHeight="1">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c r="AK283" s="182"/>
      <c r="AL283" s="182"/>
      <c r="AM283" s="182"/>
      <c r="AN283" s="182"/>
      <c r="AO283" s="182"/>
      <c r="AP283" s="182"/>
      <c r="AQ283" s="182"/>
      <c r="AR283" s="182"/>
      <c r="AS283" s="182"/>
      <c r="AT283" s="187">
        <v>0</v>
      </c>
      <c r="AU283" s="187"/>
      <c r="AV283" s="187"/>
      <c r="AW283" s="187"/>
      <c r="AX283" s="187"/>
      <c r="AY283" s="187"/>
      <c r="AZ283" s="187"/>
      <c r="BA283" s="187"/>
      <c r="BB283" s="187"/>
      <c r="BC283" s="187"/>
      <c r="BD283" s="187"/>
      <c r="BE283" s="187"/>
      <c r="BF283" s="187"/>
      <c r="BG283" s="187"/>
      <c r="BH283" s="187"/>
      <c r="BI283" s="187"/>
      <c r="BJ283" s="187"/>
      <c r="BK283" s="187"/>
      <c r="BL283" s="187"/>
      <c r="BM283" s="187"/>
      <c r="BN283" s="187"/>
      <c r="BO283" s="187"/>
      <c r="BP283" s="187"/>
      <c r="BQ283" s="187"/>
      <c r="BR283" s="187"/>
      <c r="BS283" s="187"/>
      <c r="BT283" s="187"/>
      <c r="BU283" s="187">
        <v>0</v>
      </c>
      <c r="BV283" s="187"/>
      <c r="BW283" s="187"/>
      <c r="BX283" s="187"/>
      <c r="BY283" s="187"/>
      <c r="BZ283" s="187"/>
      <c r="CA283" s="187"/>
      <c r="CB283" s="187"/>
      <c r="CC283" s="187"/>
      <c r="CD283" s="187"/>
      <c r="CE283" s="187"/>
      <c r="CF283" s="187"/>
      <c r="CG283" s="187"/>
      <c r="CH283" s="187"/>
      <c r="CI283" s="187"/>
      <c r="CJ283" s="187"/>
      <c r="CK283" s="187"/>
      <c r="CL283" s="187"/>
      <c r="CM283" s="187"/>
      <c r="CN283" s="187"/>
    </row>
    <row r="284" spans="1:92" ht="15.75" customHeight="1">
      <c r="A284" s="183" t="s">
        <v>930</v>
      </c>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98">
        <v>0</v>
      </c>
      <c r="AU284" s="198"/>
      <c r="AV284" s="198"/>
      <c r="AW284" s="198"/>
      <c r="AX284" s="198"/>
      <c r="AY284" s="198"/>
      <c r="AZ284" s="198"/>
      <c r="BA284" s="198"/>
      <c r="BB284" s="198"/>
      <c r="BC284" s="198"/>
      <c r="BD284" s="198"/>
      <c r="BE284" s="198"/>
      <c r="BF284" s="198"/>
      <c r="BG284" s="198"/>
      <c r="BH284" s="198"/>
      <c r="BI284" s="198"/>
      <c r="BJ284" s="198"/>
      <c r="BK284" s="198"/>
      <c r="BL284" s="198"/>
      <c r="BM284" s="198"/>
      <c r="BN284" s="198"/>
      <c r="BO284" s="198"/>
      <c r="BP284" s="198"/>
      <c r="BQ284" s="198"/>
      <c r="BR284" s="198"/>
      <c r="BS284" s="198"/>
      <c r="BT284" s="198"/>
      <c r="BU284" s="198">
        <v>0</v>
      </c>
      <c r="BV284" s="198"/>
      <c r="BW284" s="198"/>
      <c r="BX284" s="198"/>
      <c r="BY284" s="198"/>
      <c r="BZ284" s="198"/>
      <c r="CA284" s="198"/>
      <c r="CB284" s="198"/>
      <c r="CC284" s="198"/>
      <c r="CD284" s="198"/>
      <c r="CE284" s="198"/>
      <c r="CF284" s="198"/>
      <c r="CG284" s="198"/>
      <c r="CH284" s="198"/>
      <c r="CI284" s="198"/>
      <c r="CJ284" s="198"/>
      <c r="CK284" s="198"/>
      <c r="CL284" s="198"/>
      <c r="CM284" s="198"/>
      <c r="CN284" s="198"/>
    </row>
    <row r="285" spans="1:92" ht="24.75" customHeight="1">
      <c r="A285" s="186" t="s">
        <v>931</v>
      </c>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c r="AS285" s="186"/>
      <c r="AT285" s="223">
        <v>0</v>
      </c>
      <c r="AU285" s="223"/>
      <c r="AV285" s="223"/>
      <c r="AW285" s="223"/>
      <c r="AX285" s="223"/>
      <c r="AY285" s="223"/>
      <c r="AZ285" s="223"/>
      <c r="BA285" s="223"/>
      <c r="BB285" s="223"/>
      <c r="BC285" s="223"/>
      <c r="BD285" s="223"/>
      <c r="BE285" s="223"/>
      <c r="BF285" s="223"/>
      <c r="BG285" s="223"/>
      <c r="BH285" s="223"/>
      <c r="BI285" s="223"/>
      <c r="BJ285" s="223"/>
      <c r="BK285" s="223"/>
      <c r="BL285" s="223"/>
      <c r="BM285" s="223"/>
      <c r="BN285" s="223"/>
      <c r="BO285" s="223"/>
      <c r="BP285" s="223"/>
      <c r="BQ285" s="223"/>
      <c r="BR285" s="223"/>
      <c r="BS285" s="223"/>
      <c r="BT285" s="223"/>
      <c r="BU285" s="223">
        <v>0</v>
      </c>
      <c r="BV285" s="223"/>
      <c r="BW285" s="223"/>
      <c r="BX285" s="223"/>
      <c r="BY285" s="223"/>
      <c r="BZ285" s="223"/>
      <c r="CA285" s="223"/>
      <c r="CB285" s="223"/>
      <c r="CC285" s="223"/>
      <c r="CD285" s="223"/>
      <c r="CE285" s="223"/>
      <c r="CF285" s="223"/>
      <c r="CG285" s="223"/>
      <c r="CH285" s="223"/>
      <c r="CI285" s="223"/>
      <c r="CJ285" s="223"/>
      <c r="CK285" s="223"/>
      <c r="CL285" s="223"/>
      <c r="CM285" s="223"/>
      <c r="CN285" s="223"/>
    </row>
    <row r="286" spans="1:92" ht="18.75">
      <c r="A286" s="124"/>
    </row>
    <row r="287" spans="1:92" ht="15.75" customHeight="1">
      <c r="A287" s="192" t="s">
        <v>65</v>
      </c>
      <c r="B287" s="192"/>
      <c r="C287" s="192"/>
      <c r="D287" s="193" t="s">
        <v>932</v>
      </c>
      <c r="E287" s="193"/>
      <c r="F287" s="193"/>
      <c r="G287" s="193"/>
      <c r="H287" s="193"/>
      <c r="I287" s="193"/>
      <c r="J287" s="193"/>
      <c r="K287" s="193"/>
      <c r="L287" s="193"/>
      <c r="M287" s="193"/>
      <c r="N287" s="193"/>
      <c r="O287" s="193" t="s">
        <v>933</v>
      </c>
      <c r="P287" s="193"/>
      <c r="Q287" s="193"/>
      <c r="R287" s="193"/>
      <c r="S287" s="193"/>
      <c r="T287" s="193"/>
      <c r="U287" s="193"/>
      <c r="V287" s="193"/>
      <c r="W287" s="193"/>
      <c r="X287" s="193"/>
      <c r="Y287" s="193"/>
      <c r="Z287" s="193"/>
      <c r="AA287" s="193"/>
      <c r="AB287" s="193" t="s">
        <v>934</v>
      </c>
      <c r="AC287" s="193"/>
      <c r="AD287" s="193"/>
      <c r="AE287" s="193"/>
      <c r="AF287" s="193"/>
      <c r="AG287" s="193"/>
      <c r="AH287" s="193"/>
      <c r="AI287" s="193"/>
      <c r="AJ287" s="193"/>
      <c r="AK287" s="193" t="s">
        <v>709</v>
      </c>
      <c r="AL287" s="193"/>
      <c r="AM287" s="193"/>
      <c r="AN287" s="193"/>
      <c r="AO287" s="193"/>
      <c r="AP287" s="193"/>
      <c r="AQ287" s="193"/>
      <c r="AR287" s="193"/>
      <c r="AS287" s="193"/>
      <c r="AT287" s="193"/>
      <c r="AU287" s="193"/>
      <c r="AV287" s="193"/>
      <c r="AW287" s="193"/>
      <c r="AX287" s="193"/>
      <c r="AY287" s="193"/>
      <c r="AZ287" s="193"/>
      <c r="BA287" s="193"/>
      <c r="BB287" s="193"/>
      <c r="BC287" s="193"/>
      <c r="BD287" s="193"/>
      <c r="BE287" s="193"/>
      <c r="BF287" s="193"/>
      <c r="BG287" s="193"/>
      <c r="BH287" s="193"/>
      <c r="BI287" s="193"/>
      <c r="BJ287" s="193"/>
      <c r="BK287" s="193"/>
      <c r="BL287" s="193"/>
      <c r="BM287" s="193"/>
      <c r="BN287" s="193"/>
      <c r="BO287" s="193"/>
      <c r="BP287" s="193"/>
      <c r="BQ287" s="193"/>
      <c r="BR287" s="193"/>
      <c r="BS287" s="193"/>
      <c r="BT287" s="193"/>
      <c r="BU287" s="193"/>
      <c r="BV287" s="193"/>
      <c r="BW287" s="193"/>
      <c r="BX287" s="193"/>
      <c r="BY287" s="193"/>
      <c r="BZ287" s="193"/>
      <c r="CA287" s="193"/>
      <c r="CB287" s="193"/>
      <c r="CC287" s="193"/>
      <c r="CD287" s="193"/>
      <c r="CE287" s="193"/>
      <c r="CF287" s="193"/>
      <c r="CG287" s="193"/>
      <c r="CH287" s="194" t="s">
        <v>710</v>
      </c>
      <c r="CI287" s="194"/>
      <c r="CJ287" s="194"/>
      <c r="CK287" s="194"/>
      <c r="CL287" s="194"/>
      <c r="CM287" s="194"/>
      <c r="CN287" s="194"/>
    </row>
    <row r="288" spans="1:92" ht="58.5" customHeight="1">
      <c r="A288" s="192"/>
      <c r="B288" s="192"/>
      <c r="C288" s="192"/>
      <c r="D288" s="193"/>
      <c r="E288" s="193"/>
      <c r="F288" s="193"/>
      <c r="G288" s="193"/>
      <c r="H288" s="193"/>
      <c r="I288" s="193"/>
      <c r="J288" s="193"/>
      <c r="K288" s="193"/>
      <c r="L288" s="193"/>
      <c r="M288" s="193"/>
      <c r="N288" s="193"/>
      <c r="O288" s="193"/>
      <c r="P288" s="193"/>
      <c r="Q288" s="193"/>
      <c r="R288" s="193"/>
      <c r="S288" s="193"/>
      <c r="T288" s="193"/>
      <c r="U288" s="193"/>
      <c r="V288" s="193"/>
      <c r="W288" s="193"/>
      <c r="X288" s="193"/>
      <c r="Y288" s="193"/>
      <c r="Z288" s="193"/>
      <c r="AA288" s="193"/>
      <c r="AB288" s="193"/>
      <c r="AC288" s="193"/>
      <c r="AD288" s="193"/>
      <c r="AE288" s="193"/>
      <c r="AF288" s="193"/>
      <c r="AG288" s="193"/>
      <c r="AH288" s="193"/>
      <c r="AI288" s="193"/>
      <c r="AJ288" s="193"/>
      <c r="AK288" s="202" t="s">
        <v>698</v>
      </c>
      <c r="AL288" s="202"/>
      <c r="AM288" s="202"/>
      <c r="AN288" s="202"/>
      <c r="AO288" s="202"/>
      <c r="AP288" s="202"/>
      <c r="AQ288" s="202"/>
      <c r="AR288" s="202"/>
      <c r="AS288" s="202"/>
      <c r="AT288" s="202"/>
      <c r="AU288" s="202"/>
      <c r="AV288" s="202"/>
      <c r="AW288" s="202" t="s">
        <v>935</v>
      </c>
      <c r="AX288" s="202"/>
      <c r="AY288" s="202"/>
      <c r="AZ288" s="202"/>
      <c r="BA288" s="202"/>
      <c r="BB288" s="202"/>
      <c r="BC288" s="202"/>
      <c r="BD288" s="202"/>
      <c r="BE288" s="202"/>
      <c r="BF288" s="202"/>
      <c r="BG288" s="202"/>
      <c r="BH288" s="202"/>
      <c r="BI288" s="202"/>
      <c r="BJ288" s="202"/>
      <c r="BK288" s="202"/>
      <c r="BL288" s="202" t="s">
        <v>936</v>
      </c>
      <c r="BM288" s="202"/>
      <c r="BN288" s="202"/>
      <c r="BO288" s="202"/>
      <c r="BP288" s="202"/>
      <c r="BQ288" s="202"/>
      <c r="BR288" s="202"/>
      <c r="BS288" s="202"/>
      <c r="BT288" s="202"/>
      <c r="BU288" s="202"/>
      <c r="BV288" s="202"/>
      <c r="BW288" s="202" t="s">
        <v>697</v>
      </c>
      <c r="BX288" s="202"/>
      <c r="BY288" s="202"/>
      <c r="BZ288" s="202"/>
      <c r="CA288" s="202"/>
      <c r="CB288" s="202"/>
      <c r="CC288" s="202"/>
      <c r="CD288" s="202"/>
      <c r="CE288" s="202"/>
      <c r="CF288" s="202"/>
      <c r="CG288" s="202"/>
      <c r="CH288" s="194"/>
      <c r="CI288" s="194"/>
      <c r="CJ288" s="194"/>
      <c r="CK288" s="194"/>
      <c r="CL288" s="194"/>
      <c r="CM288" s="194"/>
      <c r="CN288" s="194"/>
    </row>
    <row r="289" spans="1:92" ht="25.5" customHeight="1">
      <c r="A289" s="218" t="s">
        <v>879</v>
      </c>
      <c r="B289" s="218"/>
      <c r="C289" s="218"/>
      <c r="D289" s="219" t="s">
        <v>937</v>
      </c>
      <c r="E289" s="219"/>
      <c r="F289" s="219"/>
      <c r="G289" s="219"/>
      <c r="H289" s="219"/>
      <c r="I289" s="219"/>
      <c r="J289" s="219"/>
      <c r="K289" s="219"/>
      <c r="L289" s="219"/>
      <c r="M289" s="219"/>
      <c r="N289" s="219"/>
      <c r="O289" s="190">
        <v>0</v>
      </c>
      <c r="P289" s="190"/>
      <c r="Q289" s="190"/>
      <c r="R289" s="190"/>
      <c r="S289" s="190"/>
      <c r="T289" s="190"/>
      <c r="U289" s="190"/>
      <c r="V289" s="190"/>
      <c r="W289" s="190"/>
      <c r="X289" s="190"/>
      <c r="Y289" s="190"/>
      <c r="Z289" s="190"/>
      <c r="AA289" s="190"/>
      <c r="AB289" s="225"/>
      <c r="AC289" s="225"/>
      <c r="AD289" s="225"/>
      <c r="AE289" s="225"/>
      <c r="AF289" s="225"/>
      <c r="AG289" s="225"/>
      <c r="AH289" s="225"/>
      <c r="AI289" s="225"/>
      <c r="AJ289" s="225"/>
      <c r="AK289" s="190">
        <v>0</v>
      </c>
      <c r="AL289" s="190"/>
      <c r="AM289" s="190"/>
      <c r="AN289" s="190"/>
      <c r="AO289" s="190"/>
      <c r="AP289" s="190"/>
      <c r="AQ289" s="190"/>
      <c r="AR289" s="190"/>
      <c r="AS289" s="190"/>
      <c r="AT289" s="190"/>
      <c r="AU289" s="190"/>
      <c r="AV289" s="190"/>
      <c r="AW289" s="190">
        <v>0</v>
      </c>
      <c r="AX289" s="190"/>
      <c r="AY289" s="190"/>
      <c r="AZ289" s="190"/>
      <c r="BA289" s="190"/>
      <c r="BB289" s="190"/>
      <c r="BC289" s="190"/>
      <c r="BD289" s="190"/>
      <c r="BE289" s="190"/>
      <c r="BF289" s="190"/>
      <c r="BG289" s="190"/>
      <c r="BH289" s="190"/>
      <c r="BI289" s="190"/>
      <c r="BJ289" s="190"/>
      <c r="BK289" s="190"/>
      <c r="BL289" s="190">
        <v>0</v>
      </c>
      <c r="BM289" s="190"/>
      <c r="BN289" s="190"/>
      <c r="BO289" s="190"/>
      <c r="BP289" s="190"/>
      <c r="BQ289" s="190"/>
      <c r="BR289" s="190"/>
      <c r="BS289" s="190"/>
      <c r="BT289" s="190"/>
      <c r="BU289" s="190"/>
      <c r="BV289" s="190"/>
      <c r="BW289" s="190">
        <v>0</v>
      </c>
      <c r="BX289" s="190"/>
      <c r="BY289" s="190"/>
      <c r="BZ289" s="190"/>
      <c r="CA289" s="190"/>
      <c r="CB289" s="190"/>
      <c r="CC289" s="190"/>
      <c r="CD289" s="190"/>
      <c r="CE289" s="190"/>
      <c r="CF289" s="190"/>
      <c r="CG289" s="190"/>
      <c r="CH289" s="224"/>
      <c r="CI289" s="224"/>
      <c r="CJ289" s="224"/>
      <c r="CK289" s="224"/>
      <c r="CL289" s="224"/>
      <c r="CM289" s="224"/>
      <c r="CN289" s="224"/>
    </row>
    <row r="290" spans="1:92" ht="15.75" customHeight="1">
      <c r="A290" s="218"/>
      <c r="B290" s="218"/>
      <c r="C290" s="218"/>
      <c r="D290" s="219" t="s">
        <v>938</v>
      </c>
      <c r="E290" s="219"/>
      <c r="F290" s="219"/>
      <c r="G290" s="219"/>
      <c r="H290" s="219"/>
      <c r="I290" s="219"/>
      <c r="J290" s="219"/>
      <c r="K290" s="219"/>
      <c r="L290" s="219"/>
      <c r="M290" s="219"/>
      <c r="N290" s="219"/>
      <c r="O290" s="190">
        <v>0</v>
      </c>
      <c r="P290" s="190"/>
      <c r="Q290" s="190"/>
      <c r="R290" s="190"/>
      <c r="S290" s="190"/>
      <c r="T290" s="190"/>
      <c r="U290" s="190"/>
      <c r="V290" s="190"/>
      <c r="W290" s="190"/>
      <c r="X290" s="190"/>
      <c r="Y290" s="190"/>
      <c r="Z290" s="190"/>
      <c r="AA290" s="190"/>
      <c r="AB290" s="225"/>
      <c r="AC290" s="225"/>
      <c r="AD290" s="225"/>
      <c r="AE290" s="225"/>
      <c r="AF290" s="225"/>
      <c r="AG290" s="225"/>
      <c r="AH290" s="225"/>
      <c r="AI290" s="225"/>
      <c r="AJ290" s="225"/>
      <c r="AK290" s="190">
        <v>0</v>
      </c>
      <c r="AL290" s="190"/>
      <c r="AM290" s="190"/>
      <c r="AN290" s="190"/>
      <c r="AO290" s="190"/>
      <c r="AP290" s="190"/>
      <c r="AQ290" s="190"/>
      <c r="AR290" s="190"/>
      <c r="AS290" s="190"/>
      <c r="AT290" s="190"/>
      <c r="AU290" s="190"/>
      <c r="AV290" s="190"/>
      <c r="AW290" s="190">
        <v>0</v>
      </c>
      <c r="AX290" s="190"/>
      <c r="AY290" s="190"/>
      <c r="AZ290" s="190"/>
      <c r="BA290" s="190"/>
      <c r="BB290" s="190"/>
      <c r="BC290" s="190"/>
      <c r="BD290" s="190"/>
      <c r="BE290" s="190"/>
      <c r="BF290" s="190"/>
      <c r="BG290" s="190"/>
      <c r="BH290" s="190"/>
      <c r="BI290" s="190"/>
      <c r="BJ290" s="190"/>
      <c r="BK290" s="190"/>
      <c r="BL290" s="190">
        <v>0</v>
      </c>
      <c r="BM290" s="190"/>
      <c r="BN290" s="190"/>
      <c r="BO290" s="190"/>
      <c r="BP290" s="190"/>
      <c r="BQ290" s="190"/>
      <c r="BR290" s="190"/>
      <c r="BS290" s="190"/>
      <c r="BT290" s="190"/>
      <c r="BU290" s="190"/>
      <c r="BV290" s="190"/>
      <c r="BW290" s="190">
        <v>0</v>
      </c>
      <c r="BX290" s="190"/>
      <c r="BY290" s="190"/>
      <c r="BZ290" s="190"/>
      <c r="CA290" s="190"/>
      <c r="CB290" s="190"/>
      <c r="CC290" s="190"/>
      <c r="CD290" s="190"/>
      <c r="CE290" s="190"/>
      <c r="CF290" s="190"/>
      <c r="CG290" s="190"/>
      <c r="CH290" s="224"/>
      <c r="CI290" s="224"/>
      <c r="CJ290" s="224"/>
      <c r="CK290" s="224"/>
      <c r="CL290" s="224"/>
      <c r="CM290" s="224"/>
      <c r="CN290" s="224"/>
    </row>
    <row r="291" spans="1:92" ht="15.75" customHeight="1">
      <c r="A291" s="218"/>
      <c r="B291" s="218"/>
      <c r="C291" s="218"/>
      <c r="D291" s="219" t="s">
        <v>939</v>
      </c>
      <c r="E291" s="219"/>
      <c r="F291" s="219"/>
      <c r="G291" s="219"/>
      <c r="H291" s="219"/>
      <c r="I291" s="219"/>
      <c r="J291" s="219"/>
      <c r="K291" s="219"/>
      <c r="L291" s="219"/>
      <c r="M291" s="219"/>
      <c r="N291" s="219"/>
      <c r="O291" s="190">
        <v>0</v>
      </c>
      <c r="P291" s="190"/>
      <c r="Q291" s="190"/>
      <c r="R291" s="190"/>
      <c r="S291" s="190"/>
      <c r="T291" s="190"/>
      <c r="U291" s="190"/>
      <c r="V291" s="190"/>
      <c r="W291" s="190"/>
      <c r="X291" s="190"/>
      <c r="Y291" s="190"/>
      <c r="Z291" s="190"/>
      <c r="AA291" s="190"/>
      <c r="AB291" s="225"/>
      <c r="AC291" s="225"/>
      <c r="AD291" s="225"/>
      <c r="AE291" s="225"/>
      <c r="AF291" s="225"/>
      <c r="AG291" s="225"/>
      <c r="AH291" s="225"/>
      <c r="AI291" s="225"/>
      <c r="AJ291" s="225"/>
      <c r="AK291" s="190">
        <v>0</v>
      </c>
      <c r="AL291" s="190"/>
      <c r="AM291" s="190"/>
      <c r="AN291" s="190"/>
      <c r="AO291" s="190"/>
      <c r="AP291" s="190"/>
      <c r="AQ291" s="190"/>
      <c r="AR291" s="190"/>
      <c r="AS291" s="190"/>
      <c r="AT291" s="190"/>
      <c r="AU291" s="190"/>
      <c r="AV291" s="190"/>
      <c r="AW291" s="190">
        <v>0</v>
      </c>
      <c r="AX291" s="190"/>
      <c r="AY291" s="190"/>
      <c r="AZ291" s="190"/>
      <c r="BA291" s="190"/>
      <c r="BB291" s="190"/>
      <c r="BC291" s="190"/>
      <c r="BD291" s="190"/>
      <c r="BE291" s="190"/>
      <c r="BF291" s="190"/>
      <c r="BG291" s="190"/>
      <c r="BH291" s="190"/>
      <c r="BI291" s="190"/>
      <c r="BJ291" s="190"/>
      <c r="BK291" s="190"/>
      <c r="BL291" s="190">
        <v>0</v>
      </c>
      <c r="BM291" s="190"/>
      <c r="BN291" s="190"/>
      <c r="BO291" s="190"/>
      <c r="BP291" s="190"/>
      <c r="BQ291" s="190"/>
      <c r="BR291" s="190"/>
      <c r="BS291" s="190"/>
      <c r="BT291" s="190"/>
      <c r="BU291" s="190"/>
      <c r="BV291" s="190"/>
      <c r="BW291" s="190">
        <v>0</v>
      </c>
      <c r="BX291" s="190"/>
      <c r="BY291" s="190"/>
      <c r="BZ291" s="190"/>
      <c r="CA291" s="190"/>
      <c r="CB291" s="190"/>
      <c r="CC291" s="190"/>
      <c r="CD291" s="190"/>
      <c r="CE291" s="190"/>
      <c r="CF291" s="190"/>
      <c r="CG291" s="190"/>
      <c r="CH291" s="224"/>
      <c r="CI291" s="224"/>
      <c r="CJ291" s="224"/>
      <c r="CK291" s="224"/>
      <c r="CL291" s="224"/>
      <c r="CM291" s="224"/>
      <c r="CN291" s="224"/>
    </row>
    <row r="292" spans="1:92" ht="30.75" customHeight="1">
      <c r="A292" s="218" t="s">
        <v>880</v>
      </c>
      <c r="B292" s="218"/>
      <c r="C292" s="218"/>
      <c r="D292" s="219" t="s">
        <v>940</v>
      </c>
      <c r="E292" s="219"/>
      <c r="F292" s="219"/>
      <c r="G292" s="219"/>
      <c r="H292" s="219"/>
      <c r="I292" s="219"/>
      <c r="J292" s="219"/>
      <c r="K292" s="219"/>
      <c r="L292" s="219"/>
      <c r="M292" s="219"/>
      <c r="N292" s="219"/>
      <c r="O292" s="190">
        <v>0</v>
      </c>
      <c r="P292" s="190"/>
      <c r="Q292" s="190"/>
      <c r="R292" s="190"/>
      <c r="S292" s="190"/>
      <c r="T292" s="190"/>
      <c r="U292" s="190"/>
      <c r="V292" s="190"/>
      <c r="W292" s="190"/>
      <c r="X292" s="190"/>
      <c r="Y292" s="190"/>
      <c r="Z292" s="190"/>
      <c r="AA292" s="190"/>
      <c r="AB292" s="225"/>
      <c r="AC292" s="225"/>
      <c r="AD292" s="225"/>
      <c r="AE292" s="225"/>
      <c r="AF292" s="225"/>
      <c r="AG292" s="225"/>
      <c r="AH292" s="225"/>
      <c r="AI292" s="225"/>
      <c r="AJ292" s="225"/>
      <c r="AK292" s="190">
        <v>0</v>
      </c>
      <c r="AL292" s="190"/>
      <c r="AM292" s="190"/>
      <c r="AN292" s="190"/>
      <c r="AO292" s="190"/>
      <c r="AP292" s="190"/>
      <c r="AQ292" s="190"/>
      <c r="AR292" s="190"/>
      <c r="AS292" s="190"/>
      <c r="AT292" s="190"/>
      <c r="AU292" s="190"/>
      <c r="AV292" s="190"/>
      <c r="AW292" s="190">
        <v>0</v>
      </c>
      <c r="AX292" s="190"/>
      <c r="AY292" s="190"/>
      <c r="AZ292" s="190"/>
      <c r="BA292" s="190"/>
      <c r="BB292" s="190"/>
      <c r="BC292" s="190"/>
      <c r="BD292" s="190"/>
      <c r="BE292" s="190"/>
      <c r="BF292" s="190"/>
      <c r="BG292" s="190"/>
      <c r="BH292" s="190"/>
      <c r="BI292" s="190"/>
      <c r="BJ292" s="190"/>
      <c r="BK292" s="190"/>
      <c r="BL292" s="190">
        <v>0</v>
      </c>
      <c r="BM292" s="190"/>
      <c r="BN292" s="190"/>
      <c r="BO292" s="190"/>
      <c r="BP292" s="190"/>
      <c r="BQ292" s="190"/>
      <c r="BR292" s="190"/>
      <c r="BS292" s="190"/>
      <c r="BT292" s="190"/>
      <c r="BU292" s="190"/>
      <c r="BV292" s="190"/>
      <c r="BW292" s="190">
        <v>0</v>
      </c>
      <c r="BX292" s="190"/>
      <c r="BY292" s="190"/>
      <c r="BZ292" s="190"/>
      <c r="CA292" s="190"/>
      <c r="CB292" s="190"/>
      <c r="CC292" s="190"/>
      <c r="CD292" s="190"/>
      <c r="CE292" s="190"/>
      <c r="CF292" s="190"/>
      <c r="CG292" s="190"/>
      <c r="CH292" s="224"/>
      <c r="CI292" s="224"/>
      <c r="CJ292" s="224"/>
      <c r="CK292" s="224"/>
      <c r="CL292" s="224"/>
      <c r="CM292" s="224"/>
      <c r="CN292" s="224"/>
    </row>
    <row r="293" spans="1:92" ht="15.75" customHeight="1">
      <c r="A293" s="218"/>
      <c r="B293" s="218"/>
      <c r="C293" s="218"/>
      <c r="D293" s="219" t="s">
        <v>938</v>
      </c>
      <c r="E293" s="219"/>
      <c r="F293" s="219"/>
      <c r="G293" s="219"/>
      <c r="H293" s="219"/>
      <c r="I293" s="219"/>
      <c r="J293" s="219"/>
      <c r="K293" s="219"/>
      <c r="L293" s="219"/>
      <c r="M293" s="219"/>
      <c r="N293" s="219"/>
      <c r="O293" s="190">
        <v>0</v>
      </c>
      <c r="P293" s="190"/>
      <c r="Q293" s="190"/>
      <c r="R293" s="190"/>
      <c r="S293" s="190"/>
      <c r="T293" s="190"/>
      <c r="U293" s="190"/>
      <c r="V293" s="190"/>
      <c r="W293" s="190"/>
      <c r="X293" s="190"/>
      <c r="Y293" s="190"/>
      <c r="Z293" s="190"/>
      <c r="AA293" s="190"/>
      <c r="AB293" s="225"/>
      <c r="AC293" s="225"/>
      <c r="AD293" s="225"/>
      <c r="AE293" s="225"/>
      <c r="AF293" s="225"/>
      <c r="AG293" s="225"/>
      <c r="AH293" s="225"/>
      <c r="AI293" s="225"/>
      <c r="AJ293" s="225"/>
      <c r="AK293" s="190">
        <v>0</v>
      </c>
      <c r="AL293" s="190"/>
      <c r="AM293" s="190"/>
      <c r="AN293" s="190"/>
      <c r="AO293" s="190"/>
      <c r="AP293" s="190"/>
      <c r="AQ293" s="190"/>
      <c r="AR293" s="190"/>
      <c r="AS293" s="190"/>
      <c r="AT293" s="190"/>
      <c r="AU293" s="190"/>
      <c r="AV293" s="190"/>
      <c r="AW293" s="190">
        <v>0</v>
      </c>
      <c r="AX293" s="190"/>
      <c r="AY293" s="190"/>
      <c r="AZ293" s="190"/>
      <c r="BA293" s="190"/>
      <c r="BB293" s="190"/>
      <c r="BC293" s="190"/>
      <c r="BD293" s="190"/>
      <c r="BE293" s="190"/>
      <c r="BF293" s="190"/>
      <c r="BG293" s="190"/>
      <c r="BH293" s="190"/>
      <c r="BI293" s="190"/>
      <c r="BJ293" s="190"/>
      <c r="BK293" s="190"/>
      <c r="BL293" s="190">
        <v>0</v>
      </c>
      <c r="BM293" s="190"/>
      <c r="BN293" s="190"/>
      <c r="BO293" s="190"/>
      <c r="BP293" s="190"/>
      <c r="BQ293" s="190"/>
      <c r="BR293" s="190"/>
      <c r="BS293" s="190"/>
      <c r="BT293" s="190"/>
      <c r="BU293" s="190"/>
      <c r="BV293" s="190"/>
      <c r="BW293" s="190">
        <v>0</v>
      </c>
      <c r="BX293" s="190"/>
      <c r="BY293" s="190"/>
      <c r="BZ293" s="190"/>
      <c r="CA293" s="190"/>
      <c r="CB293" s="190"/>
      <c r="CC293" s="190"/>
      <c r="CD293" s="190"/>
      <c r="CE293" s="190"/>
      <c r="CF293" s="190"/>
      <c r="CG293" s="190"/>
      <c r="CH293" s="224"/>
      <c r="CI293" s="224"/>
      <c r="CJ293" s="224"/>
      <c r="CK293" s="224"/>
      <c r="CL293" s="224"/>
      <c r="CM293" s="224"/>
      <c r="CN293" s="224"/>
    </row>
    <row r="294" spans="1:92" ht="15.75" customHeight="1">
      <c r="A294" s="218"/>
      <c r="B294" s="218"/>
      <c r="C294" s="218"/>
      <c r="D294" s="219" t="s">
        <v>939</v>
      </c>
      <c r="E294" s="219"/>
      <c r="F294" s="219"/>
      <c r="G294" s="219"/>
      <c r="H294" s="219"/>
      <c r="I294" s="219"/>
      <c r="J294" s="219"/>
      <c r="K294" s="219"/>
      <c r="L294" s="219"/>
      <c r="M294" s="219"/>
      <c r="N294" s="219"/>
      <c r="O294" s="190">
        <v>0</v>
      </c>
      <c r="P294" s="190"/>
      <c r="Q294" s="190"/>
      <c r="R294" s="190"/>
      <c r="S294" s="190"/>
      <c r="T294" s="190"/>
      <c r="U294" s="190"/>
      <c r="V294" s="190"/>
      <c r="W294" s="190"/>
      <c r="X294" s="190"/>
      <c r="Y294" s="190"/>
      <c r="Z294" s="190"/>
      <c r="AA294" s="190"/>
      <c r="AB294" s="225"/>
      <c r="AC294" s="225"/>
      <c r="AD294" s="225"/>
      <c r="AE294" s="225"/>
      <c r="AF294" s="225"/>
      <c r="AG294" s="225"/>
      <c r="AH294" s="225"/>
      <c r="AI294" s="225"/>
      <c r="AJ294" s="225"/>
      <c r="AK294" s="190">
        <v>0</v>
      </c>
      <c r="AL294" s="190"/>
      <c r="AM294" s="190"/>
      <c r="AN294" s="190"/>
      <c r="AO294" s="190"/>
      <c r="AP294" s="190"/>
      <c r="AQ294" s="190"/>
      <c r="AR294" s="190"/>
      <c r="AS294" s="190"/>
      <c r="AT294" s="190"/>
      <c r="AU294" s="190"/>
      <c r="AV294" s="190"/>
      <c r="AW294" s="190">
        <v>0</v>
      </c>
      <c r="AX294" s="190"/>
      <c r="AY294" s="190"/>
      <c r="AZ294" s="190"/>
      <c r="BA294" s="190"/>
      <c r="BB294" s="190"/>
      <c r="BC294" s="190"/>
      <c r="BD294" s="190"/>
      <c r="BE294" s="190"/>
      <c r="BF294" s="190"/>
      <c r="BG294" s="190"/>
      <c r="BH294" s="190"/>
      <c r="BI294" s="190"/>
      <c r="BJ294" s="190"/>
      <c r="BK294" s="190"/>
      <c r="BL294" s="190">
        <v>0</v>
      </c>
      <c r="BM294" s="190"/>
      <c r="BN294" s="190"/>
      <c r="BO294" s="190"/>
      <c r="BP294" s="190"/>
      <c r="BQ294" s="190"/>
      <c r="BR294" s="190"/>
      <c r="BS294" s="190"/>
      <c r="BT294" s="190"/>
      <c r="BU294" s="190"/>
      <c r="BV294" s="190"/>
      <c r="BW294" s="190">
        <v>0</v>
      </c>
      <c r="BX294" s="190"/>
      <c r="BY294" s="190"/>
      <c r="BZ294" s="190"/>
      <c r="CA294" s="190"/>
      <c r="CB294" s="190"/>
      <c r="CC294" s="190"/>
      <c r="CD294" s="190"/>
      <c r="CE294" s="190"/>
      <c r="CF294" s="190"/>
      <c r="CG294" s="190"/>
      <c r="CH294" s="224"/>
      <c r="CI294" s="224"/>
      <c r="CJ294" s="224"/>
      <c r="CK294" s="224"/>
      <c r="CL294" s="224"/>
      <c r="CM294" s="224"/>
      <c r="CN294" s="224"/>
    </row>
    <row r="295" spans="1:92" ht="25.5" customHeight="1">
      <c r="A295" s="218" t="s">
        <v>906</v>
      </c>
      <c r="B295" s="218"/>
      <c r="C295" s="218"/>
      <c r="D295" s="219" t="s">
        <v>941</v>
      </c>
      <c r="E295" s="219"/>
      <c r="F295" s="219"/>
      <c r="G295" s="219"/>
      <c r="H295" s="219"/>
      <c r="I295" s="219"/>
      <c r="J295" s="219"/>
      <c r="K295" s="219"/>
      <c r="L295" s="219"/>
      <c r="M295" s="219"/>
      <c r="N295" s="219"/>
      <c r="O295" s="190">
        <v>0</v>
      </c>
      <c r="P295" s="190"/>
      <c r="Q295" s="190"/>
      <c r="R295" s="190"/>
      <c r="S295" s="190"/>
      <c r="T295" s="190"/>
      <c r="U295" s="190"/>
      <c r="V295" s="190"/>
      <c r="W295" s="190"/>
      <c r="X295" s="190"/>
      <c r="Y295" s="190"/>
      <c r="Z295" s="190"/>
      <c r="AA295" s="190"/>
      <c r="AB295" s="225"/>
      <c r="AC295" s="225"/>
      <c r="AD295" s="225"/>
      <c r="AE295" s="225"/>
      <c r="AF295" s="225"/>
      <c r="AG295" s="225"/>
      <c r="AH295" s="225"/>
      <c r="AI295" s="225"/>
      <c r="AJ295" s="225"/>
      <c r="AK295" s="190">
        <v>0</v>
      </c>
      <c r="AL295" s="190"/>
      <c r="AM295" s="190"/>
      <c r="AN295" s="190"/>
      <c r="AO295" s="190"/>
      <c r="AP295" s="190"/>
      <c r="AQ295" s="190"/>
      <c r="AR295" s="190"/>
      <c r="AS295" s="190"/>
      <c r="AT295" s="190"/>
      <c r="AU295" s="190"/>
      <c r="AV295" s="190"/>
      <c r="AW295" s="190">
        <v>0</v>
      </c>
      <c r="AX295" s="190"/>
      <c r="AY295" s="190"/>
      <c r="AZ295" s="190"/>
      <c r="BA295" s="190"/>
      <c r="BB295" s="190"/>
      <c r="BC295" s="190"/>
      <c r="BD295" s="190"/>
      <c r="BE295" s="190"/>
      <c r="BF295" s="190"/>
      <c r="BG295" s="190"/>
      <c r="BH295" s="190"/>
      <c r="BI295" s="190"/>
      <c r="BJ295" s="190"/>
      <c r="BK295" s="190"/>
      <c r="BL295" s="190">
        <v>0</v>
      </c>
      <c r="BM295" s="190"/>
      <c r="BN295" s="190"/>
      <c r="BO295" s="190"/>
      <c r="BP295" s="190"/>
      <c r="BQ295" s="190"/>
      <c r="BR295" s="190"/>
      <c r="BS295" s="190"/>
      <c r="BT295" s="190"/>
      <c r="BU295" s="190"/>
      <c r="BV295" s="190"/>
      <c r="BW295" s="190">
        <v>0</v>
      </c>
      <c r="BX295" s="190"/>
      <c r="BY295" s="190"/>
      <c r="BZ295" s="190"/>
      <c r="CA295" s="190"/>
      <c r="CB295" s="190"/>
      <c r="CC295" s="190"/>
      <c r="CD295" s="190"/>
      <c r="CE295" s="190"/>
      <c r="CF295" s="190"/>
      <c r="CG295" s="190"/>
      <c r="CH295" s="224"/>
      <c r="CI295" s="224"/>
      <c r="CJ295" s="224"/>
      <c r="CK295" s="224"/>
      <c r="CL295" s="224"/>
      <c r="CM295" s="224"/>
      <c r="CN295" s="224"/>
    </row>
    <row r="296" spans="1:92" ht="25.5" customHeight="1">
      <c r="A296" s="218" t="s">
        <v>907</v>
      </c>
      <c r="B296" s="218"/>
      <c r="C296" s="218"/>
      <c r="D296" s="219" t="s">
        <v>942</v>
      </c>
      <c r="E296" s="219"/>
      <c r="F296" s="219"/>
      <c r="G296" s="219"/>
      <c r="H296" s="219"/>
      <c r="I296" s="219"/>
      <c r="J296" s="219"/>
      <c r="K296" s="219"/>
      <c r="L296" s="219"/>
      <c r="M296" s="219"/>
      <c r="N296" s="219"/>
      <c r="O296" s="190">
        <v>0</v>
      </c>
      <c r="P296" s="190"/>
      <c r="Q296" s="190"/>
      <c r="R296" s="190"/>
      <c r="S296" s="190"/>
      <c r="T296" s="190"/>
      <c r="U296" s="190"/>
      <c r="V296" s="190"/>
      <c r="W296" s="190"/>
      <c r="X296" s="190"/>
      <c r="Y296" s="190"/>
      <c r="Z296" s="190"/>
      <c r="AA296" s="190"/>
      <c r="AB296" s="225"/>
      <c r="AC296" s="225"/>
      <c r="AD296" s="225"/>
      <c r="AE296" s="225"/>
      <c r="AF296" s="225"/>
      <c r="AG296" s="225"/>
      <c r="AH296" s="225"/>
      <c r="AI296" s="225"/>
      <c r="AJ296" s="225"/>
      <c r="AK296" s="190">
        <v>7772702985</v>
      </c>
      <c r="AL296" s="190"/>
      <c r="AM296" s="190"/>
      <c r="AN296" s="190"/>
      <c r="AO296" s="190"/>
      <c r="AP296" s="190"/>
      <c r="AQ296" s="190"/>
      <c r="AR296" s="190"/>
      <c r="AS296" s="190"/>
      <c r="AT296" s="190"/>
      <c r="AU296" s="190"/>
      <c r="AV296" s="190"/>
      <c r="AW296" s="190">
        <v>0</v>
      </c>
      <c r="AX296" s="190"/>
      <c r="AY296" s="190"/>
      <c r="AZ296" s="190"/>
      <c r="BA296" s="190"/>
      <c r="BB296" s="190"/>
      <c r="BC296" s="190"/>
      <c r="BD296" s="190"/>
      <c r="BE296" s="190"/>
      <c r="BF296" s="190"/>
      <c r="BG296" s="190"/>
      <c r="BH296" s="190"/>
      <c r="BI296" s="190"/>
      <c r="BJ296" s="190"/>
      <c r="BK296" s="190"/>
      <c r="BL296" s="190">
        <v>0</v>
      </c>
      <c r="BM296" s="190"/>
      <c r="BN296" s="190"/>
      <c r="BO296" s="190"/>
      <c r="BP296" s="190"/>
      <c r="BQ296" s="190"/>
      <c r="BR296" s="190"/>
      <c r="BS296" s="190"/>
      <c r="BT296" s="190"/>
      <c r="BU296" s="190"/>
      <c r="BV296" s="190"/>
      <c r="BW296" s="226">
        <v>7772702985</v>
      </c>
      <c r="BX296" s="226"/>
      <c r="BY296" s="226"/>
      <c r="BZ296" s="226"/>
      <c r="CA296" s="226"/>
      <c r="CB296" s="226"/>
      <c r="CC296" s="226"/>
      <c r="CD296" s="226"/>
      <c r="CE296" s="226"/>
      <c r="CF296" s="226"/>
      <c r="CG296" s="226"/>
      <c r="CH296" s="224"/>
      <c r="CI296" s="224"/>
      <c r="CJ296" s="224"/>
      <c r="CK296" s="224"/>
      <c r="CL296" s="224"/>
      <c r="CM296" s="224"/>
      <c r="CN296" s="224"/>
    </row>
    <row r="297" spans="1:92" ht="15.75" customHeight="1">
      <c r="A297" s="218"/>
      <c r="B297" s="218"/>
      <c r="C297" s="218"/>
      <c r="D297" s="219" t="s">
        <v>938</v>
      </c>
      <c r="E297" s="219"/>
      <c r="F297" s="219"/>
      <c r="G297" s="219"/>
      <c r="H297" s="219"/>
      <c r="I297" s="219"/>
      <c r="J297" s="219"/>
      <c r="K297" s="219"/>
      <c r="L297" s="219"/>
      <c r="M297" s="219"/>
      <c r="N297" s="219"/>
      <c r="O297" s="190">
        <v>0</v>
      </c>
      <c r="P297" s="190"/>
      <c r="Q297" s="190"/>
      <c r="R297" s="190"/>
      <c r="S297" s="190"/>
      <c r="T297" s="190"/>
      <c r="U297" s="190"/>
      <c r="V297" s="190"/>
      <c r="W297" s="190"/>
      <c r="X297" s="190"/>
      <c r="Y297" s="190"/>
      <c r="Z297" s="190"/>
      <c r="AA297" s="190"/>
      <c r="AB297" s="225"/>
      <c r="AC297" s="225"/>
      <c r="AD297" s="225"/>
      <c r="AE297" s="225"/>
      <c r="AF297" s="225"/>
      <c r="AG297" s="225"/>
      <c r="AH297" s="225"/>
      <c r="AI297" s="225"/>
      <c r="AJ297" s="225"/>
      <c r="AK297" s="190">
        <v>0</v>
      </c>
      <c r="AL297" s="190"/>
      <c r="AM297" s="190"/>
      <c r="AN297" s="190"/>
      <c r="AO297" s="190"/>
      <c r="AP297" s="190"/>
      <c r="AQ297" s="190"/>
      <c r="AR297" s="190"/>
      <c r="AS297" s="190"/>
      <c r="AT297" s="190"/>
      <c r="AU297" s="190"/>
      <c r="AV297" s="190"/>
      <c r="AW297" s="190">
        <v>0</v>
      </c>
      <c r="AX297" s="190"/>
      <c r="AY297" s="190"/>
      <c r="AZ297" s="190"/>
      <c r="BA297" s="190"/>
      <c r="BB297" s="190"/>
      <c r="BC297" s="190"/>
      <c r="BD297" s="190"/>
      <c r="BE297" s="190"/>
      <c r="BF297" s="190"/>
      <c r="BG297" s="190"/>
      <c r="BH297" s="190"/>
      <c r="BI297" s="190"/>
      <c r="BJ297" s="190"/>
      <c r="BK297" s="190"/>
      <c r="BL297" s="190">
        <v>0</v>
      </c>
      <c r="BM297" s="190"/>
      <c r="BN297" s="190"/>
      <c r="BO297" s="190"/>
      <c r="BP297" s="190"/>
      <c r="BQ297" s="190"/>
      <c r="BR297" s="190"/>
      <c r="BS297" s="190"/>
      <c r="BT297" s="190"/>
      <c r="BU297" s="190"/>
      <c r="BV297" s="190"/>
      <c r="BW297" s="190">
        <v>0</v>
      </c>
      <c r="BX297" s="190"/>
      <c r="BY297" s="190"/>
      <c r="BZ297" s="190"/>
      <c r="CA297" s="190"/>
      <c r="CB297" s="190"/>
      <c r="CC297" s="190"/>
      <c r="CD297" s="190"/>
      <c r="CE297" s="190"/>
      <c r="CF297" s="190"/>
      <c r="CG297" s="190"/>
      <c r="CH297" s="224"/>
      <c r="CI297" s="224"/>
      <c r="CJ297" s="224"/>
      <c r="CK297" s="224"/>
      <c r="CL297" s="224"/>
      <c r="CM297" s="224"/>
      <c r="CN297" s="224"/>
    </row>
    <row r="298" spans="1:92" ht="15.75" customHeight="1">
      <c r="A298" s="229"/>
      <c r="B298" s="229"/>
      <c r="C298" s="229"/>
      <c r="D298" s="230" t="s">
        <v>939</v>
      </c>
      <c r="E298" s="230"/>
      <c r="F298" s="230"/>
      <c r="G298" s="230"/>
      <c r="H298" s="230"/>
      <c r="I298" s="230"/>
      <c r="J298" s="230"/>
      <c r="K298" s="230"/>
      <c r="L298" s="230"/>
      <c r="M298" s="230"/>
      <c r="N298" s="230"/>
      <c r="O298" s="227">
        <v>0</v>
      </c>
      <c r="P298" s="227"/>
      <c r="Q298" s="227"/>
      <c r="R298" s="227"/>
      <c r="S298" s="227"/>
      <c r="T298" s="227"/>
      <c r="U298" s="227"/>
      <c r="V298" s="227"/>
      <c r="W298" s="227"/>
      <c r="X298" s="227"/>
      <c r="Y298" s="227"/>
      <c r="Z298" s="227"/>
      <c r="AA298" s="227"/>
      <c r="AB298" s="231"/>
      <c r="AC298" s="231"/>
      <c r="AD298" s="231"/>
      <c r="AE298" s="231"/>
      <c r="AF298" s="231"/>
      <c r="AG298" s="231"/>
      <c r="AH298" s="231"/>
      <c r="AI298" s="231"/>
      <c r="AJ298" s="231"/>
      <c r="AK298" s="227">
        <v>0</v>
      </c>
      <c r="AL298" s="227"/>
      <c r="AM298" s="227"/>
      <c r="AN298" s="227"/>
      <c r="AO298" s="227"/>
      <c r="AP298" s="227"/>
      <c r="AQ298" s="227"/>
      <c r="AR298" s="227"/>
      <c r="AS298" s="227"/>
      <c r="AT298" s="227"/>
      <c r="AU298" s="227"/>
      <c r="AV298" s="227"/>
      <c r="AW298" s="227">
        <v>0</v>
      </c>
      <c r="AX298" s="227"/>
      <c r="AY298" s="227"/>
      <c r="AZ298" s="227"/>
      <c r="BA298" s="227"/>
      <c r="BB298" s="227"/>
      <c r="BC298" s="227"/>
      <c r="BD298" s="227"/>
      <c r="BE298" s="227"/>
      <c r="BF298" s="227"/>
      <c r="BG298" s="227"/>
      <c r="BH298" s="227"/>
      <c r="BI298" s="227"/>
      <c r="BJ298" s="227"/>
      <c r="BK298" s="227"/>
      <c r="BL298" s="227">
        <v>0</v>
      </c>
      <c r="BM298" s="227"/>
      <c r="BN298" s="227"/>
      <c r="BO298" s="227"/>
      <c r="BP298" s="227"/>
      <c r="BQ298" s="227"/>
      <c r="BR298" s="227"/>
      <c r="BS298" s="227"/>
      <c r="BT298" s="227"/>
      <c r="BU298" s="227"/>
      <c r="BV298" s="227"/>
      <c r="BW298" s="227">
        <v>0</v>
      </c>
      <c r="BX298" s="227"/>
      <c r="BY298" s="227"/>
      <c r="BZ298" s="227"/>
      <c r="CA298" s="227"/>
      <c r="CB298" s="227"/>
      <c r="CC298" s="227"/>
      <c r="CD298" s="227"/>
      <c r="CE298" s="227"/>
      <c r="CF298" s="227"/>
      <c r="CG298" s="227"/>
      <c r="CH298" s="228"/>
      <c r="CI298" s="228"/>
      <c r="CJ298" s="228"/>
      <c r="CK298" s="228"/>
      <c r="CL298" s="228"/>
      <c r="CM298" s="228"/>
      <c r="CN298" s="228"/>
    </row>
    <row r="299" spans="1:92" ht="29.25" customHeight="1">
      <c r="A299" s="109"/>
    </row>
    <row r="300" spans="1:92">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c r="AS300" s="184"/>
      <c r="AT300" s="184" t="s">
        <v>709</v>
      </c>
      <c r="AU300" s="184"/>
      <c r="AV300" s="184"/>
      <c r="AW300" s="184"/>
      <c r="AX300" s="184"/>
      <c r="AY300" s="184"/>
      <c r="AZ300" s="184"/>
      <c r="BA300" s="184"/>
      <c r="BB300" s="184"/>
      <c r="BC300" s="184"/>
      <c r="BD300" s="184"/>
      <c r="BE300" s="184"/>
      <c r="BF300" s="184"/>
      <c r="BG300" s="184"/>
      <c r="BH300" s="184"/>
      <c r="BI300" s="184"/>
      <c r="BJ300" s="184"/>
      <c r="BK300" s="184"/>
      <c r="BL300" s="184"/>
      <c r="BM300" s="184"/>
      <c r="BN300" s="184"/>
      <c r="BO300" s="184"/>
      <c r="BP300" s="184"/>
      <c r="BQ300" s="184"/>
      <c r="BR300" s="184"/>
      <c r="BS300" s="184"/>
      <c r="BT300" s="184"/>
      <c r="BU300" s="184" t="s">
        <v>710</v>
      </c>
      <c r="BV300" s="184"/>
      <c r="BW300" s="184"/>
      <c r="BX300" s="184"/>
      <c r="BY300" s="184"/>
      <c r="BZ300" s="184"/>
      <c r="CA300" s="184"/>
      <c r="CB300" s="184"/>
      <c r="CC300" s="184"/>
      <c r="CD300" s="184"/>
      <c r="CE300" s="184"/>
      <c r="CF300" s="184"/>
      <c r="CG300" s="184"/>
      <c r="CH300" s="184"/>
      <c r="CI300" s="184"/>
      <c r="CJ300" s="184"/>
      <c r="CK300" s="184"/>
      <c r="CL300" s="184"/>
      <c r="CM300" s="184"/>
      <c r="CN300" s="184"/>
    </row>
    <row r="301" spans="1:92">
      <c r="A301" s="183" t="s">
        <v>943</v>
      </c>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183"/>
      <c r="AP301" s="183"/>
      <c r="AQ301" s="183"/>
      <c r="AR301" s="183"/>
      <c r="AS301" s="183"/>
      <c r="AT301" s="198">
        <v>0</v>
      </c>
      <c r="AU301" s="198"/>
      <c r="AV301" s="198"/>
      <c r="AW301" s="198"/>
      <c r="AX301" s="198"/>
      <c r="AY301" s="198"/>
      <c r="AZ301" s="198"/>
      <c r="BA301" s="198"/>
      <c r="BB301" s="198"/>
      <c r="BC301" s="198"/>
      <c r="BD301" s="198"/>
      <c r="BE301" s="198"/>
      <c r="BF301" s="198"/>
      <c r="BG301" s="198"/>
      <c r="BH301" s="198"/>
      <c r="BI301" s="198"/>
      <c r="BJ301" s="198"/>
      <c r="BK301" s="198"/>
      <c r="BL301" s="198"/>
      <c r="BM301" s="198"/>
      <c r="BN301" s="198"/>
      <c r="BO301" s="198"/>
      <c r="BP301" s="198"/>
      <c r="BQ301" s="198"/>
      <c r="BR301" s="198"/>
      <c r="BS301" s="198"/>
      <c r="BT301" s="198"/>
      <c r="BU301" s="198">
        <v>0</v>
      </c>
      <c r="BV301" s="198"/>
      <c r="BW301" s="198"/>
      <c r="BX301" s="198"/>
      <c r="BY301" s="198"/>
      <c r="BZ301" s="198"/>
      <c r="CA301" s="198"/>
      <c r="CB301" s="198"/>
      <c r="CC301" s="198"/>
      <c r="CD301" s="198"/>
      <c r="CE301" s="198"/>
      <c r="CF301" s="198"/>
      <c r="CG301" s="198"/>
      <c r="CH301" s="198"/>
      <c r="CI301" s="198"/>
      <c r="CJ301" s="198"/>
      <c r="CK301" s="198"/>
      <c r="CL301" s="198"/>
      <c r="CM301" s="198"/>
      <c r="CN301" s="198"/>
    </row>
    <row r="302" spans="1:92">
      <c r="A302" s="182" t="s">
        <v>1257</v>
      </c>
      <c r="B302" s="182"/>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c r="AA302" s="182"/>
      <c r="AB302" s="182"/>
      <c r="AC302" s="182"/>
      <c r="AD302" s="182"/>
      <c r="AE302" s="182"/>
      <c r="AF302" s="182"/>
      <c r="AG302" s="182"/>
      <c r="AH302" s="182"/>
      <c r="AI302" s="182"/>
      <c r="AJ302" s="182"/>
      <c r="AK302" s="182"/>
      <c r="AL302" s="182"/>
      <c r="AM302" s="182"/>
      <c r="AN302" s="182"/>
      <c r="AO302" s="182"/>
      <c r="AP302" s="182"/>
      <c r="AQ302" s="182"/>
      <c r="AR302" s="182"/>
      <c r="AS302" s="182"/>
      <c r="AT302" s="187">
        <v>0</v>
      </c>
      <c r="AU302" s="187"/>
      <c r="AV302" s="187"/>
      <c r="AW302" s="187"/>
      <c r="AX302" s="187"/>
      <c r="AY302" s="187"/>
      <c r="AZ302" s="187"/>
      <c r="BA302" s="187"/>
      <c r="BB302" s="187"/>
      <c r="BC302" s="187"/>
      <c r="BD302" s="187"/>
      <c r="BE302" s="187"/>
      <c r="BF302" s="187"/>
      <c r="BG302" s="187"/>
      <c r="BH302" s="187"/>
      <c r="BI302" s="187"/>
      <c r="BJ302" s="187"/>
      <c r="BK302" s="187"/>
      <c r="BL302" s="187"/>
      <c r="BM302" s="187"/>
      <c r="BN302" s="187"/>
      <c r="BO302" s="187"/>
      <c r="BP302" s="187"/>
      <c r="BQ302" s="187"/>
      <c r="BR302" s="187"/>
      <c r="BS302" s="187"/>
      <c r="BT302" s="187"/>
      <c r="BU302" s="187">
        <v>0</v>
      </c>
      <c r="BV302" s="187"/>
      <c r="BW302" s="187"/>
      <c r="BX302" s="187"/>
      <c r="BY302" s="187"/>
      <c r="BZ302" s="187"/>
      <c r="CA302" s="187"/>
      <c r="CB302" s="187"/>
      <c r="CC302" s="187"/>
      <c r="CD302" s="187"/>
      <c r="CE302" s="187"/>
      <c r="CF302" s="187"/>
      <c r="CG302" s="187"/>
      <c r="CH302" s="187"/>
      <c r="CI302" s="187"/>
      <c r="CJ302" s="187"/>
      <c r="CK302" s="187"/>
      <c r="CL302" s="187"/>
      <c r="CM302" s="187"/>
      <c r="CN302" s="187"/>
    </row>
    <row r="303" spans="1:92">
      <c r="A303" s="182" t="s">
        <v>1258</v>
      </c>
      <c r="B303" s="182"/>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c r="AA303" s="182"/>
      <c r="AB303" s="182"/>
      <c r="AC303" s="182"/>
      <c r="AD303" s="182"/>
      <c r="AE303" s="182"/>
      <c r="AF303" s="182"/>
      <c r="AG303" s="182"/>
      <c r="AH303" s="182"/>
      <c r="AI303" s="182"/>
      <c r="AJ303" s="182"/>
      <c r="AK303" s="182"/>
      <c r="AL303" s="182"/>
      <c r="AM303" s="182"/>
      <c r="AN303" s="182"/>
      <c r="AO303" s="182"/>
      <c r="AP303" s="182"/>
      <c r="AQ303" s="182"/>
      <c r="AR303" s="182"/>
      <c r="AS303" s="182"/>
      <c r="AT303" s="187">
        <v>0</v>
      </c>
      <c r="AU303" s="187"/>
      <c r="AV303" s="187"/>
      <c r="AW303" s="187"/>
      <c r="AX303" s="187"/>
      <c r="AY303" s="187"/>
      <c r="AZ303" s="187"/>
      <c r="BA303" s="187"/>
      <c r="BB303" s="187"/>
      <c r="BC303" s="187"/>
      <c r="BD303" s="187"/>
      <c r="BE303" s="187"/>
      <c r="BF303" s="187"/>
      <c r="BG303" s="187"/>
      <c r="BH303" s="187"/>
      <c r="BI303" s="187"/>
      <c r="BJ303" s="187"/>
      <c r="BK303" s="187"/>
      <c r="BL303" s="187"/>
      <c r="BM303" s="187"/>
      <c r="BN303" s="187"/>
      <c r="BO303" s="187"/>
      <c r="BP303" s="187"/>
      <c r="BQ303" s="187"/>
      <c r="BR303" s="187"/>
      <c r="BS303" s="187"/>
      <c r="BT303" s="187"/>
      <c r="BU303" s="187">
        <v>0</v>
      </c>
      <c r="BV303" s="187"/>
      <c r="BW303" s="187"/>
      <c r="BX303" s="187"/>
      <c r="BY303" s="187"/>
      <c r="BZ303" s="187"/>
      <c r="CA303" s="187"/>
      <c r="CB303" s="187"/>
      <c r="CC303" s="187"/>
      <c r="CD303" s="187"/>
      <c r="CE303" s="187"/>
      <c r="CF303" s="187"/>
      <c r="CG303" s="187"/>
      <c r="CH303" s="187"/>
      <c r="CI303" s="187"/>
      <c r="CJ303" s="187"/>
      <c r="CK303" s="187"/>
      <c r="CL303" s="187"/>
      <c r="CM303" s="187"/>
      <c r="CN303" s="187"/>
    </row>
    <row r="304" spans="1:92">
      <c r="A304" s="183" t="s">
        <v>467</v>
      </c>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83"/>
      <c r="AB304" s="183"/>
      <c r="AC304" s="183"/>
      <c r="AD304" s="183"/>
      <c r="AE304" s="183"/>
      <c r="AF304" s="183"/>
      <c r="AG304" s="183"/>
      <c r="AH304" s="183"/>
      <c r="AI304" s="183"/>
      <c r="AJ304" s="183"/>
      <c r="AK304" s="183"/>
      <c r="AL304" s="183"/>
      <c r="AM304" s="183"/>
      <c r="AN304" s="183"/>
      <c r="AO304" s="183"/>
      <c r="AP304" s="183"/>
      <c r="AQ304" s="183"/>
      <c r="AR304" s="183"/>
      <c r="AS304" s="183"/>
      <c r="AT304" s="198">
        <v>0</v>
      </c>
      <c r="AU304" s="198"/>
      <c r="AV304" s="198"/>
      <c r="AW304" s="198"/>
      <c r="AX304" s="198"/>
      <c r="AY304" s="198"/>
      <c r="AZ304" s="198"/>
      <c r="BA304" s="198"/>
      <c r="BB304" s="198"/>
      <c r="BC304" s="198"/>
      <c r="BD304" s="198"/>
      <c r="BE304" s="198"/>
      <c r="BF304" s="198"/>
      <c r="BG304" s="198"/>
      <c r="BH304" s="198"/>
      <c r="BI304" s="198"/>
      <c r="BJ304" s="198"/>
      <c r="BK304" s="198"/>
      <c r="BL304" s="198"/>
      <c r="BM304" s="198"/>
      <c r="BN304" s="198"/>
      <c r="BO304" s="198"/>
      <c r="BP304" s="198"/>
      <c r="BQ304" s="198"/>
      <c r="BR304" s="198"/>
      <c r="BS304" s="198"/>
      <c r="BT304" s="198"/>
      <c r="BU304" s="198">
        <v>0</v>
      </c>
      <c r="BV304" s="198"/>
      <c r="BW304" s="198"/>
      <c r="BX304" s="198"/>
      <c r="BY304" s="198"/>
      <c r="BZ304" s="198"/>
      <c r="CA304" s="198"/>
      <c r="CB304" s="198"/>
      <c r="CC304" s="198"/>
      <c r="CD304" s="198"/>
      <c r="CE304" s="198"/>
      <c r="CF304" s="198"/>
      <c r="CG304" s="198"/>
      <c r="CH304" s="198"/>
      <c r="CI304" s="198"/>
      <c r="CJ304" s="198"/>
      <c r="CK304" s="198"/>
      <c r="CL304" s="198"/>
      <c r="CM304" s="198"/>
      <c r="CN304" s="198"/>
    </row>
    <row r="305" spans="1:92">
      <c r="A305" s="183" t="s">
        <v>944</v>
      </c>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c r="AB305" s="183"/>
      <c r="AC305" s="183"/>
      <c r="AD305" s="183"/>
      <c r="AE305" s="183"/>
      <c r="AF305" s="183"/>
      <c r="AG305" s="183"/>
      <c r="AH305" s="183"/>
      <c r="AI305" s="183"/>
      <c r="AJ305" s="183"/>
      <c r="AK305" s="183"/>
      <c r="AL305" s="183"/>
      <c r="AM305" s="183"/>
      <c r="AN305" s="183"/>
      <c r="AO305" s="183"/>
      <c r="AP305" s="183"/>
      <c r="AQ305" s="183"/>
      <c r="AR305" s="183"/>
      <c r="AS305" s="183"/>
      <c r="AT305" s="198">
        <v>0</v>
      </c>
      <c r="AU305" s="198"/>
      <c r="AV305" s="198"/>
      <c r="AW305" s="198"/>
      <c r="AX305" s="198"/>
      <c r="AY305" s="198"/>
      <c r="AZ305" s="198"/>
      <c r="BA305" s="198"/>
      <c r="BB305" s="198"/>
      <c r="BC305" s="198"/>
      <c r="BD305" s="198"/>
      <c r="BE305" s="198"/>
      <c r="BF305" s="198"/>
      <c r="BG305" s="198"/>
      <c r="BH305" s="198"/>
      <c r="BI305" s="198"/>
      <c r="BJ305" s="198"/>
      <c r="BK305" s="198"/>
      <c r="BL305" s="198"/>
      <c r="BM305" s="198"/>
      <c r="BN305" s="198"/>
      <c r="BO305" s="198"/>
      <c r="BP305" s="198"/>
      <c r="BQ305" s="198"/>
      <c r="BR305" s="198"/>
      <c r="BS305" s="198"/>
      <c r="BT305" s="198"/>
      <c r="BU305" s="198">
        <v>0</v>
      </c>
      <c r="BV305" s="198"/>
      <c r="BW305" s="198"/>
      <c r="BX305" s="198"/>
      <c r="BY305" s="198"/>
      <c r="BZ305" s="198"/>
      <c r="CA305" s="198"/>
      <c r="CB305" s="198"/>
      <c r="CC305" s="198"/>
      <c r="CD305" s="198"/>
      <c r="CE305" s="198"/>
      <c r="CF305" s="198"/>
      <c r="CG305" s="198"/>
      <c r="CH305" s="198"/>
      <c r="CI305" s="198"/>
      <c r="CJ305" s="198"/>
      <c r="CK305" s="198"/>
      <c r="CL305" s="198"/>
      <c r="CM305" s="198"/>
      <c r="CN305" s="198"/>
    </row>
    <row r="306" spans="1:92">
      <c r="A306" s="182" t="s">
        <v>1259</v>
      </c>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c r="AA306" s="182"/>
      <c r="AB306" s="182"/>
      <c r="AC306" s="182"/>
      <c r="AD306" s="182"/>
      <c r="AE306" s="182"/>
      <c r="AF306" s="182"/>
      <c r="AG306" s="182"/>
      <c r="AH306" s="182"/>
      <c r="AI306" s="182"/>
      <c r="AJ306" s="182"/>
      <c r="AK306" s="182"/>
      <c r="AL306" s="182"/>
      <c r="AM306" s="182"/>
      <c r="AN306" s="182"/>
      <c r="AO306" s="182"/>
      <c r="AP306" s="182"/>
      <c r="AQ306" s="182"/>
      <c r="AR306" s="182"/>
      <c r="AS306" s="182"/>
      <c r="AT306" s="187">
        <v>0</v>
      </c>
      <c r="AU306" s="187"/>
      <c r="AV306" s="187"/>
      <c r="AW306" s="187"/>
      <c r="AX306" s="187"/>
      <c r="AY306" s="187"/>
      <c r="AZ306" s="187"/>
      <c r="BA306" s="187"/>
      <c r="BB306" s="187"/>
      <c r="BC306" s="187"/>
      <c r="BD306" s="187"/>
      <c r="BE306" s="187"/>
      <c r="BF306" s="187"/>
      <c r="BG306" s="187"/>
      <c r="BH306" s="187"/>
      <c r="BI306" s="187"/>
      <c r="BJ306" s="187"/>
      <c r="BK306" s="187"/>
      <c r="BL306" s="187"/>
      <c r="BM306" s="187"/>
      <c r="BN306" s="187"/>
      <c r="BO306" s="187"/>
      <c r="BP306" s="187"/>
      <c r="BQ306" s="187"/>
      <c r="BR306" s="187"/>
      <c r="BS306" s="187"/>
      <c r="BT306" s="187"/>
      <c r="BU306" s="187">
        <v>0</v>
      </c>
      <c r="BV306" s="187"/>
      <c r="BW306" s="187"/>
      <c r="BX306" s="187"/>
      <c r="BY306" s="187"/>
      <c r="BZ306" s="187"/>
      <c r="CA306" s="187"/>
      <c r="CB306" s="187"/>
      <c r="CC306" s="187"/>
      <c r="CD306" s="187"/>
      <c r="CE306" s="187"/>
      <c r="CF306" s="187"/>
      <c r="CG306" s="187"/>
      <c r="CH306" s="187"/>
      <c r="CI306" s="187"/>
      <c r="CJ306" s="187"/>
      <c r="CK306" s="187"/>
      <c r="CL306" s="187"/>
      <c r="CM306" s="187"/>
      <c r="CN306" s="187"/>
    </row>
    <row r="307" spans="1:92">
      <c r="A307" s="182" t="s">
        <v>467</v>
      </c>
      <c r="B307" s="182"/>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7">
        <v>0</v>
      </c>
      <c r="AU307" s="187"/>
      <c r="AV307" s="187"/>
      <c r="AW307" s="187"/>
      <c r="AX307" s="187"/>
      <c r="AY307" s="187"/>
      <c r="AZ307" s="187"/>
      <c r="BA307" s="187"/>
      <c r="BB307" s="187"/>
      <c r="BC307" s="187"/>
      <c r="BD307" s="187"/>
      <c r="BE307" s="187"/>
      <c r="BF307" s="187"/>
      <c r="BG307" s="187"/>
      <c r="BH307" s="187"/>
      <c r="BI307" s="187"/>
      <c r="BJ307" s="187"/>
      <c r="BK307" s="187"/>
      <c r="BL307" s="187"/>
      <c r="BM307" s="187"/>
      <c r="BN307" s="187"/>
      <c r="BO307" s="187"/>
      <c r="BP307" s="187"/>
      <c r="BQ307" s="187"/>
      <c r="BR307" s="187"/>
      <c r="BS307" s="187"/>
      <c r="BT307" s="187"/>
      <c r="BU307" s="187">
        <v>0</v>
      </c>
      <c r="BV307" s="187"/>
      <c r="BW307" s="187"/>
      <c r="BX307" s="187"/>
      <c r="BY307" s="187"/>
      <c r="BZ307" s="187"/>
      <c r="CA307" s="187"/>
      <c r="CB307" s="187"/>
      <c r="CC307" s="187"/>
      <c r="CD307" s="187"/>
      <c r="CE307" s="187"/>
      <c r="CF307" s="187"/>
      <c r="CG307" s="187"/>
      <c r="CH307" s="187"/>
      <c r="CI307" s="187"/>
      <c r="CJ307" s="187"/>
      <c r="CK307" s="187"/>
      <c r="CL307" s="187"/>
      <c r="CM307" s="187"/>
      <c r="CN307" s="187"/>
    </row>
    <row r="308" spans="1:92">
      <c r="A308" s="182" t="s">
        <v>1260</v>
      </c>
      <c r="B308" s="182"/>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c r="AR308" s="182"/>
      <c r="AS308" s="182"/>
      <c r="AT308" s="187">
        <v>0</v>
      </c>
      <c r="AU308" s="187"/>
      <c r="AV308" s="187"/>
      <c r="AW308" s="187"/>
      <c r="AX308" s="187"/>
      <c r="AY308" s="187"/>
      <c r="AZ308" s="187"/>
      <c r="BA308" s="187"/>
      <c r="BB308" s="187"/>
      <c r="BC308" s="187"/>
      <c r="BD308" s="187"/>
      <c r="BE308" s="187"/>
      <c r="BF308" s="187"/>
      <c r="BG308" s="187"/>
      <c r="BH308" s="187"/>
      <c r="BI308" s="187"/>
      <c r="BJ308" s="187"/>
      <c r="BK308" s="187"/>
      <c r="BL308" s="187"/>
      <c r="BM308" s="187"/>
      <c r="BN308" s="187"/>
      <c r="BO308" s="187"/>
      <c r="BP308" s="187"/>
      <c r="BQ308" s="187"/>
      <c r="BR308" s="187"/>
      <c r="BS308" s="187"/>
      <c r="BT308" s="187"/>
      <c r="BU308" s="187">
        <v>0</v>
      </c>
      <c r="BV308" s="187"/>
      <c r="BW308" s="187"/>
      <c r="BX308" s="187"/>
      <c r="BY308" s="187"/>
      <c r="BZ308" s="187"/>
      <c r="CA308" s="187"/>
      <c r="CB308" s="187"/>
      <c r="CC308" s="187"/>
      <c r="CD308" s="187"/>
      <c r="CE308" s="187"/>
      <c r="CF308" s="187"/>
      <c r="CG308" s="187"/>
      <c r="CH308" s="187"/>
      <c r="CI308" s="187"/>
      <c r="CJ308" s="187"/>
      <c r="CK308" s="187"/>
      <c r="CL308" s="187"/>
      <c r="CM308" s="187"/>
      <c r="CN308" s="187"/>
    </row>
    <row r="309" spans="1:92">
      <c r="A309" s="186" t="s">
        <v>1261</v>
      </c>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c r="AS309" s="186"/>
      <c r="AT309" s="223"/>
      <c r="AU309" s="223"/>
      <c r="AV309" s="223"/>
      <c r="AW309" s="223"/>
      <c r="AX309" s="223"/>
      <c r="AY309" s="223"/>
      <c r="AZ309" s="223"/>
      <c r="BA309" s="223"/>
      <c r="BB309" s="223"/>
      <c r="BC309" s="223"/>
      <c r="BD309" s="223"/>
      <c r="BE309" s="223"/>
      <c r="BF309" s="223"/>
      <c r="BG309" s="223"/>
      <c r="BH309" s="223"/>
      <c r="BI309" s="223"/>
      <c r="BJ309" s="223"/>
      <c r="BK309" s="223"/>
      <c r="BL309" s="223"/>
      <c r="BM309" s="223"/>
      <c r="BN309" s="223"/>
      <c r="BO309" s="223"/>
      <c r="BP309" s="223"/>
      <c r="BQ309" s="223"/>
      <c r="BR309" s="223"/>
      <c r="BS309" s="223"/>
      <c r="BT309" s="223"/>
      <c r="BU309" s="223"/>
      <c r="BV309" s="223"/>
      <c r="BW309" s="223"/>
      <c r="BX309" s="223"/>
      <c r="BY309" s="223"/>
      <c r="BZ309" s="223"/>
      <c r="CA309" s="223"/>
      <c r="CB309" s="223"/>
      <c r="CC309" s="223"/>
      <c r="CD309" s="223"/>
      <c r="CE309" s="223"/>
      <c r="CF309" s="223"/>
      <c r="CG309" s="223"/>
      <c r="CH309" s="223"/>
      <c r="CI309" s="223"/>
      <c r="CJ309" s="223"/>
      <c r="CK309" s="223"/>
      <c r="CL309" s="223"/>
      <c r="CM309" s="223"/>
      <c r="CN309" s="223"/>
    </row>
    <row r="310" spans="1:92">
      <c r="A310" s="182" t="s">
        <v>1262</v>
      </c>
      <c r="B310" s="182"/>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7"/>
      <c r="AU310" s="187"/>
      <c r="AV310" s="187"/>
      <c r="AW310" s="187"/>
      <c r="AX310" s="187"/>
      <c r="AY310" s="187"/>
      <c r="AZ310" s="187"/>
      <c r="BA310" s="187"/>
      <c r="BB310" s="187"/>
      <c r="BC310" s="187"/>
      <c r="BD310" s="187"/>
      <c r="BE310" s="187"/>
      <c r="BF310" s="187"/>
      <c r="BG310" s="187"/>
      <c r="BH310" s="187"/>
      <c r="BI310" s="187"/>
      <c r="BJ310" s="187"/>
      <c r="BK310" s="187"/>
      <c r="BL310" s="187"/>
      <c r="BM310" s="187"/>
      <c r="BN310" s="187"/>
      <c r="BO310" s="187"/>
      <c r="BP310" s="187"/>
      <c r="BQ310" s="187"/>
      <c r="BR310" s="187"/>
      <c r="BS310" s="187"/>
      <c r="BT310" s="187"/>
      <c r="BU310" s="187"/>
      <c r="BV310" s="187"/>
      <c r="BW310" s="187"/>
      <c r="BX310" s="187"/>
      <c r="BY310" s="187"/>
      <c r="BZ310" s="187"/>
      <c r="CA310" s="187"/>
      <c r="CB310" s="187"/>
      <c r="CC310" s="187"/>
      <c r="CD310" s="187"/>
      <c r="CE310" s="187"/>
      <c r="CF310" s="187"/>
      <c r="CG310" s="187"/>
      <c r="CH310" s="187"/>
      <c r="CI310" s="187"/>
      <c r="CJ310" s="187"/>
      <c r="CK310" s="187"/>
      <c r="CL310" s="187"/>
      <c r="CM310" s="187"/>
      <c r="CN310" s="187"/>
    </row>
    <row r="311" spans="1:92">
      <c r="A311" s="182" t="s">
        <v>1263</v>
      </c>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7"/>
      <c r="AU311" s="187"/>
      <c r="AV311" s="187"/>
      <c r="AW311" s="187"/>
      <c r="AX311" s="187"/>
      <c r="AY311" s="187"/>
      <c r="AZ311" s="187"/>
      <c r="BA311" s="187"/>
      <c r="BB311" s="187"/>
      <c r="BC311" s="187"/>
      <c r="BD311" s="187"/>
      <c r="BE311" s="187"/>
      <c r="BF311" s="187"/>
      <c r="BG311" s="187"/>
      <c r="BH311" s="187"/>
      <c r="BI311" s="187"/>
      <c r="BJ311" s="187"/>
      <c r="BK311" s="187"/>
      <c r="BL311" s="187"/>
      <c r="BM311" s="187"/>
      <c r="BN311" s="187"/>
      <c r="BO311" s="187"/>
      <c r="BP311" s="187"/>
      <c r="BQ311" s="187"/>
      <c r="BR311" s="187"/>
      <c r="BS311" s="187"/>
      <c r="BT311" s="187"/>
      <c r="BU311" s="187"/>
      <c r="BV311" s="187"/>
      <c r="BW311" s="187"/>
      <c r="BX311" s="187"/>
      <c r="BY311" s="187"/>
      <c r="BZ311" s="187"/>
      <c r="CA311" s="187"/>
      <c r="CB311" s="187"/>
      <c r="CC311" s="187"/>
      <c r="CD311" s="187"/>
      <c r="CE311" s="187"/>
      <c r="CF311" s="187"/>
      <c r="CG311" s="187"/>
      <c r="CH311" s="187"/>
      <c r="CI311" s="187"/>
      <c r="CJ311" s="187"/>
      <c r="CK311" s="187"/>
      <c r="CL311" s="187"/>
      <c r="CM311" s="187"/>
      <c r="CN311" s="187"/>
    </row>
    <row r="312" spans="1:92">
      <c r="A312" s="182" t="s">
        <v>1264</v>
      </c>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182"/>
      <c r="AG312" s="182"/>
      <c r="AH312" s="182"/>
      <c r="AI312" s="182"/>
      <c r="AJ312" s="182"/>
      <c r="AK312" s="182"/>
      <c r="AL312" s="182"/>
      <c r="AM312" s="182"/>
      <c r="AN312" s="182"/>
      <c r="AO312" s="182"/>
      <c r="AP312" s="182"/>
      <c r="AQ312" s="182"/>
      <c r="AR312" s="182"/>
      <c r="AS312" s="182"/>
      <c r="AT312" s="187"/>
      <c r="AU312" s="187"/>
      <c r="AV312" s="187"/>
      <c r="AW312" s="187"/>
      <c r="AX312" s="187"/>
      <c r="AY312" s="187"/>
      <c r="AZ312" s="187"/>
      <c r="BA312" s="187"/>
      <c r="BB312" s="187"/>
      <c r="BC312" s="187"/>
      <c r="BD312" s="187"/>
      <c r="BE312" s="187"/>
      <c r="BF312" s="187"/>
      <c r="BG312" s="187"/>
      <c r="BH312" s="187"/>
      <c r="BI312" s="187"/>
      <c r="BJ312" s="187"/>
      <c r="BK312" s="187"/>
      <c r="BL312" s="187"/>
      <c r="BM312" s="187"/>
      <c r="BN312" s="187"/>
      <c r="BO312" s="187"/>
      <c r="BP312" s="187"/>
      <c r="BQ312" s="187"/>
      <c r="BR312" s="187"/>
      <c r="BS312" s="187"/>
      <c r="BT312" s="187"/>
      <c r="BU312" s="187"/>
      <c r="BV312" s="187"/>
      <c r="BW312" s="187"/>
      <c r="BX312" s="187"/>
      <c r="BY312" s="187"/>
      <c r="BZ312" s="187"/>
      <c r="CA312" s="187"/>
      <c r="CB312" s="187"/>
      <c r="CC312" s="187"/>
      <c r="CD312" s="187"/>
      <c r="CE312" s="187"/>
      <c r="CF312" s="187"/>
      <c r="CG312" s="187"/>
      <c r="CH312" s="187"/>
      <c r="CI312" s="187"/>
      <c r="CJ312" s="187"/>
      <c r="CK312" s="187"/>
      <c r="CL312" s="187"/>
      <c r="CM312" s="187"/>
      <c r="CN312" s="187"/>
    </row>
    <row r="313" spans="1:92">
      <c r="A313" s="186" t="s">
        <v>1265</v>
      </c>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c r="AS313" s="186"/>
      <c r="AT313" s="223">
        <v>0</v>
      </c>
      <c r="AU313" s="223"/>
      <c r="AV313" s="223"/>
      <c r="AW313" s="223"/>
      <c r="AX313" s="223"/>
      <c r="AY313" s="223"/>
      <c r="AZ313" s="223"/>
      <c r="BA313" s="223"/>
      <c r="BB313" s="223"/>
      <c r="BC313" s="223"/>
      <c r="BD313" s="223"/>
      <c r="BE313" s="223"/>
      <c r="BF313" s="223"/>
      <c r="BG313" s="223"/>
      <c r="BH313" s="223"/>
      <c r="BI313" s="223"/>
      <c r="BJ313" s="223"/>
      <c r="BK313" s="223"/>
      <c r="BL313" s="223"/>
      <c r="BM313" s="223"/>
      <c r="BN313" s="223"/>
      <c r="BO313" s="223"/>
      <c r="BP313" s="223"/>
      <c r="BQ313" s="223"/>
      <c r="BR313" s="223"/>
      <c r="BS313" s="223"/>
      <c r="BT313" s="223"/>
      <c r="BU313" s="223"/>
      <c r="BV313" s="223"/>
      <c r="BW313" s="223"/>
      <c r="BX313" s="223"/>
      <c r="BY313" s="223"/>
      <c r="BZ313" s="223"/>
      <c r="CA313" s="223"/>
      <c r="CB313" s="223"/>
      <c r="CC313" s="223"/>
      <c r="CD313" s="223"/>
      <c r="CE313" s="223"/>
      <c r="CF313" s="223"/>
      <c r="CG313" s="223"/>
      <c r="CH313" s="223"/>
      <c r="CI313" s="223"/>
      <c r="CJ313" s="223"/>
      <c r="CK313" s="223"/>
      <c r="CL313" s="223"/>
      <c r="CM313" s="223"/>
      <c r="CN313" s="223"/>
    </row>
    <row r="314" spans="1:92">
      <c r="A314" s="183" t="s">
        <v>467</v>
      </c>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c r="AA314" s="183"/>
      <c r="AB314" s="183"/>
      <c r="AC314" s="183"/>
      <c r="AD314" s="183"/>
      <c r="AE314" s="183"/>
      <c r="AF314" s="183"/>
      <c r="AG314" s="183"/>
      <c r="AH314" s="183"/>
      <c r="AI314" s="183"/>
      <c r="AJ314" s="183"/>
      <c r="AK314" s="183"/>
      <c r="AL314" s="183"/>
      <c r="AM314" s="183"/>
      <c r="AN314" s="183"/>
      <c r="AO314" s="183"/>
      <c r="AP314" s="183"/>
      <c r="AQ314" s="183"/>
      <c r="AR314" s="183"/>
      <c r="AS314" s="183"/>
      <c r="AT314" s="198"/>
      <c r="AU314" s="198"/>
      <c r="AV314" s="198"/>
      <c r="AW314" s="198"/>
      <c r="AX314" s="198"/>
      <c r="AY314" s="198"/>
      <c r="AZ314" s="198"/>
      <c r="BA314" s="198"/>
      <c r="BB314" s="198"/>
      <c r="BC314" s="198"/>
      <c r="BD314" s="198"/>
      <c r="BE314" s="198"/>
      <c r="BF314" s="198"/>
      <c r="BG314" s="198"/>
      <c r="BH314" s="198"/>
      <c r="BI314" s="198"/>
      <c r="BJ314" s="198"/>
      <c r="BK314" s="198"/>
      <c r="BL314" s="198"/>
      <c r="BM314" s="198"/>
      <c r="BN314" s="198"/>
      <c r="BO314" s="198"/>
      <c r="BP314" s="198"/>
      <c r="BQ314" s="198"/>
      <c r="BR314" s="198"/>
      <c r="BS314" s="198"/>
      <c r="BT314" s="198"/>
      <c r="BU314" s="198"/>
      <c r="BV314" s="198"/>
      <c r="BW314" s="198"/>
      <c r="BX314" s="198"/>
      <c r="BY314" s="198"/>
      <c r="BZ314" s="198"/>
      <c r="CA314" s="198"/>
      <c r="CB314" s="198"/>
      <c r="CC314" s="198"/>
      <c r="CD314" s="198"/>
      <c r="CE314" s="198"/>
      <c r="CF314" s="198"/>
      <c r="CG314" s="198"/>
      <c r="CH314" s="198"/>
      <c r="CI314" s="198"/>
      <c r="CJ314" s="198"/>
      <c r="CK314" s="198"/>
      <c r="CL314" s="198"/>
      <c r="CM314" s="198"/>
      <c r="CN314" s="198"/>
    </row>
    <row r="315" spans="1:92">
      <c r="A315" s="183" t="s">
        <v>945</v>
      </c>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c r="AA315" s="183"/>
      <c r="AB315" s="183"/>
      <c r="AC315" s="183"/>
      <c r="AD315" s="183"/>
      <c r="AE315" s="183"/>
      <c r="AF315" s="183"/>
      <c r="AG315" s="183"/>
      <c r="AH315" s="183"/>
      <c r="AI315" s="183"/>
      <c r="AJ315" s="183"/>
      <c r="AK315" s="183"/>
      <c r="AL315" s="183"/>
      <c r="AM315" s="183"/>
      <c r="AN315" s="183"/>
      <c r="AO315" s="183"/>
      <c r="AP315" s="183"/>
      <c r="AQ315" s="183"/>
      <c r="AR315" s="183"/>
      <c r="AS315" s="183"/>
      <c r="AT315" s="198">
        <v>0</v>
      </c>
      <c r="AU315" s="198"/>
      <c r="AV315" s="198"/>
      <c r="AW315" s="198"/>
      <c r="AX315" s="198"/>
      <c r="AY315" s="198"/>
      <c r="AZ315" s="198"/>
      <c r="BA315" s="198"/>
      <c r="BB315" s="198"/>
      <c r="BC315" s="198"/>
      <c r="BD315" s="198"/>
      <c r="BE315" s="198"/>
      <c r="BF315" s="198"/>
      <c r="BG315" s="198"/>
      <c r="BH315" s="198"/>
      <c r="BI315" s="198"/>
      <c r="BJ315" s="198"/>
      <c r="BK315" s="198"/>
      <c r="BL315" s="198"/>
      <c r="BM315" s="198"/>
      <c r="BN315" s="198"/>
      <c r="BO315" s="198"/>
      <c r="BP315" s="198"/>
      <c r="BQ315" s="198"/>
      <c r="BR315" s="198"/>
      <c r="BS315" s="198"/>
      <c r="BT315" s="198"/>
      <c r="BU315" s="198">
        <v>0</v>
      </c>
      <c r="BV315" s="198"/>
      <c r="BW315" s="198"/>
      <c r="BX315" s="198"/>
      <c r="BY315" s="198"/>
      <c r="BZ315" s="198"/>
      <c r="CA315" s="198"/>
      <c r="CB315" s="198"/>
      <c r="CC315" s="198"/>
      <c r="CD315" s="198"/>
      <c r="CE315" s="198"/>
      <c r="CF315" s="198"/>
      <c r="CG315" s="198"/>
      <c r="CH315" s="198"/>
      <c r="CI315" s="198"/>
      <c r="CJ315" s="198"/>
      <c r="CK315" s="198"/>
      <c r="CL315" s="198"/>
      <c r="CM315" s="198"/>
      <c r="CN315" s="198"/>
    </row>
    <row r="316" spans="1:92">
      <c r="A316" s="182" t="s">
        <v>1266</v>
      </c>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K316" s="182"/>
      <c r="AL316" s="182"/>
      <c r="AM316" s="182"/>
      <c r="AN316" s="182"/>
      <c r="AO316" s="182"/>
      <c r="AP316" s="182"/>
      <c r="AQ316" s="182"/>
      <c r="AR316" s="182"/>
      <c r="AS316" s="182"/>
      <c r="AT316" s="187">
        <v>238791306</v>
      </c>
      <c r="AU316" s="187"/>
      <c r="AV316" s="187"/>
      <c r="AW316" s="187"/>
      <c r="AX316" s="187"/>
      <c r="AY316" s="187"/>
      <c r="AZ316" s="187"/>
      <c r="BA316" s="187"/>
      <c r="BB316" s="187"/>
      <c r="BC316" s="187"/>
      <c r="BD316" s="187"/>
      <c r="BE316" s="187"/>
      <c r="BF316" s="187"/>
      <c r="BG316" s="187"/>
      <c r="BH316" s="187"/>
      <c r="BI316" s="187"/>
      <c r="BJ316" s="187"/>
      <c r="BK316" s="187"/>
      <c r="BL316" s="187"/>
      <c r="BM316" s="187"/>
      <c r="BN316" s="187"/>
      <c r="BO316" s="187"/>
      <c r="BP316" s="187"/>
      <c r="BQ316" s="187"/>
      <c r="BR316" s="187"/>
      <c r="BS316" s="187"/>
      <c r="BT316" s="187"/>
      <c r="BU316" s="187">
        <v>123168407</v>
      </c>
      <c r="BV316" s="187"/>
      <c r="BW316" s="187"/>
      <c r="BX316" s="187"/>
      <c r="BY316" s="187"/>
      <c r="BZ316" s="187"/>
      <c r="CA316" s="187"/>
      <c r="CB316" s="187"/>
      <c r="CC316" s="187"/>
      <c r="CD316" s="187"/>
      <c r="CE316" s="187"/>
      <c r="CF316" s="187"/>
      <c r="CG316" s="187"/>
      <c r="CH316" s="187"/>
      <c r="CI316" s="187"/>
      <c r="CJ316" s="187"/>
      <c r="CK316" s="187"/>
      <c r="CL316" s="187"/>
      <c r="CM316" s="187"/>
      <c r="CN316" s="187"/>
    </row>
    <row r="317" spans="1:92">
      <c r="A317" s="182" t="s">
        <v>467</v>
      </c>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K317" s="182"/>
      <c r="AL317" s="182"/>
      <c r="AM317" s="182"/>
      <c r="AN317" s="182"/>
      <c r="AO317" s="182"/>
      <c r="AP317" s="182"/>
      <c r="AQ317" s="182"/>
      <c r="AR317" s="182"/>
      <c r="AS317" s="182"/>
      <c r="AT317" s="187">
        <v>238791306</v>
      </c>
      <c r="AU317" s="187"/>
      <c r="AV317" s="187"/>
      <c r="AW317" s="187"/>
      <c r="AX317" s="187"/>
      <c r="AY317" s="187"/>
      <c r="AZ317" s="187"/>
      <c r="BA317" s="187"/>
      <c r="BB317" s="187"/>
      <c r="BC317" s="187"/>
      <c r="BD317" s="187"/>
      <c r="BE317" s="187"/>
      <c r="BF317" s="187"/>
      <c r="BG317" s="187"/>
      <c r="BH317" s="187"/>
      <c r="BI317" s="187"/>
      <c r="BJ317" s="187"/>
      <c r="BK317" s="187"/>
      <c r="BL317" s="187"/>
      <c r="BM317" s="187"/>
      <c r="BN317" s="187"/>
      <c r="BO317" s="187"/>
      <c r="BP317" s="187"/>
      <c r="BQ317" s="187"/>
      <c r="BR317" s="187"/>
      <c r="BS317" s="187"/>
      <c r="BT317" s="187"/>
      <c r="BU317" s="187">
        <v>123168407</v>
      </c>
      <c r="BV317" s="187"/>
      <c r="BW317" s="187"/>
      <c r="BX317" s="187"/>
      <c r="BY317" s="187"/>
      <c r="BZ317" s="187"/>
      <c r="CA317" s="187"/>
      <c r="CB317" s="187"/>
      <c r="CC317" s="187"/>
      <c r="CD317" s="187"/>
      <c r="CE317" s="187"/>
      <c r="CF317" s="187"/>
      <c r="CG317" s="187"/>
      <c r="CH317" s="187"/>
      <c r="CI317" s="187"/>
      <c r="CJ317" s="187"/>
      <c r="CK317" s="187"/>
      <c r="CL317" s="187"/>
      <c r="CM317" s="187"/>
      <c r="CN317" s="187"/>
    </row>
    <row r="318" spans="1:92">
      <c r="A318" s="182" t="s">
        <v>1267</v>
      </c>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K318" s="182"/>
      <c r="AL318" s="182"/>
      <c r="AM318" s="182"/>
      <c r="AN318" s="182"/>
      <c r="AO318" s="182"/>
      <c r="AP318" s="182"/>
      <c r="AQ318" s="182"/>
      <c r="AR318" s="182"/>
      <c r="AS318" s="182"/>
      <c r="AT318" s="187">
        <v>0</v>
      </c>
      <c r="AU318" s="187"/>
      <c r="AV318" s="187"/>
      <c r="AW318" s="187"/>
      <c r="AX318" s="187"/>
      <c r="AY318" s="187"/>
      <c r="AZ318" s="187"/>
      <c r="BA318" s="187"/>
      <c r="BB318" s="187"/>
      <c r="BC318" s="187"/>
      <c r="BD318" s="187"/>
      <c r="BE318" s="187"/>
      <c r="BF318" s="187"/>
      <c r="BG318" s="187"/>
      <c r="BH318" s="187"/>
      <c r="BI318" s="187"/>
      <c r="BJ318" s="187"/>
      <c r="BK318" s="187"/>
      <c r="BL318" s="187"/>
      <c r="BM318" s="187"/>
      <c r="BN318" s="187"/>
      <c r="BO318" s="187"/>
      <c r="BP318" s="187"/>
      <c r="BQ318" s="187"/>
      <c r="BR318" s="187"/>
      <c r="BS318" s="187"/>
      <c r="BT318" s="187"/>
      <c r="BU318" s="187">
        <v>0</v>
      </c>
      <c r="BV318" s="187"/>
      <c r="BW318" s="187"/>
      <c r="BX318" s="187"/>
      <c r="BY318" s="187"/>
      <c r="BZ318" s="187"/>
      <c r="CA318" s="187"/>
      <c r="CB318" s="187"/>
      <c r="CC318" s="187"/>
      <c r="CD318" s="187"/>
      <c r="CE318" s="187"/>
      <c r="CF318" s="187"/>
      <c r="CG318" s="187"/>
      <c r="CH318" s="187"/>
      <c r="CI318" s="187"/>
      <c r="CJ318" s="187"/>
      <c r="CK318" s="187"/>
      <c r="CL318" s="187"/>
      <c r="CM318" s="187"/>
      <c r="CN318" s="187"/>
    </row>
    <row r="319" spans="1:92">
      <c r="A319" s="182" t="s">
        <v>467</v>
      </c>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K319" s="182"/>
      <c r="AL319" s="182"/>
      <c r="AM319" s="182"/>
      <c r="AN319" s="182"/>
      <c r="AO319" s="182"/>
      <c r="AP319" s="182"/>
      <c r="AQ319" s="182"/>
      <c r="AR319" s="182"/>
      <c r="AS319" s="182"/>
      <c r="AT319" s="187">
        <v>0</v>
      </c>
      <c r="AU319" s="187"/>
      <c r="AV319" s="187"/>
      <c r="AW319" s="187"/>
      <c r="AX319" s="187"/>
      <c r="AY319" s="187"/>
      <c r="AZ319" s="187"/>
      <c r="BA319" s="187"/>
      <c r="BB319" s="187"/>
      <c r="BC319" s="187"/>
      <c r="BD319" s="187"/>
      <c r="BE319" s="187"/>
      <c r="BF319" s="187"/>
      <c r="BG319" s="187"/>
      <c r="BH319" s="187"/>
      <c r="BI319" s="187"/>
      <c r="BJ319" s="187"/>
      <c r="BK319" s="187"/>
      <c r="BL319" s="187"/>
      <c r="BM319" s="187"/>
      <c r="BN319" s="187"/>
      <c r="BO319" s="187"/>
      <c r="BP319" s="187"/>
      <c r="BQ319" s="187"/>
      <c r="BR319" s="187"/>
      <c r="BS319" s="187"/>
      <c r="BT319" s="187"/>
      <c r="BU319" s="187">
        <v>0</v>
      </c>
      <c r="BV319" s="187"/>
      <c r="BW319" s="187"/>
      <c r="BX319" s="187"/>
      <c r="BY319" s="187"/>
      <c r="BZ319" s="187"/>
      <c r="CA319" s="187"/>
      <c r="CB319" s="187"/>
      <c r="CC319" s="187"/>
      <c r="CD319" s="187"/>
      <c r="CE319" s="187"/>
      <c r="CF319" s="187"/>
      <c r="CG319" s="187"/>
      <c r="CH319" s="187"/>
      <c r="CI319" s="187"/>
      <c r="CJ319" s="187"/>
      <c r="CK319" s="187"/>
      <c r="CL319" s="187"/>
      <c r="CM319" s="187"/>
      <c r="CN319" s="187"/>
    </row>
    <row r="320" spans="1:92">
      <c r="A320" s="182" t="s">
        <v>1268</v>
      </c>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K320" s="182"/>
      <c r="AL320" s="182"/>
      <c r="AM320" s="182"/>
      <c r="AN320" s="182"/>
      <c r="AO320" s="182"/>
      <c r="AP320" s="182"/>
      <c r="AQ320" s="182"/>
      <c r="AR320" s="182"/>
      <c r="AS320" s="182"/>
      <c r="AT320" s="187">
        <v>0</v>
      </c>
      <c r="AU320" s="187"/>
      <c r="AV320" s="187"/>
      <c r="AW320" s="187"/>
      <c r="AX320" s="187"/>
      <c r="AY320" s="187"/>
      <c r="AZ320" s="187"/>
      <c r="BA320" s="187"/>
      <c r="BB320" s="187"/>
      <c r="BC320" s="187"/>
      <c r="BD320" s="187"/>
      <c r="BE320" s="187"/>
      <c r="BF320" s="187"/>
      <c r="BG320" s="187"/>
      <c r="BH320" s="187"/>
      <c r="BI320" s="187"/>
      <c r="BJ320" s="187"/>
      <c r="BK320" s="187"/>
      <c r="BL320" s="187"/>
      <c r="BM320" s="187"/>
      <c r="BN320" s="187"/>
      <c r="BO320" s="187"/>
      <c r="BP320" s="187"/>
      <c r="BQ320" s="187"/>
      <c r="BR320" s="187"/>
      <c r="BS320" s="187"/>
      <c r="BT320" s="187"/>
      <c r="BU320" s="187">
        <v>0</v>
      </c>
      <c r="BV320" s="187"/>
      <c r="BW320" s="187"/>
      <c r="BX320" s="187"/>
      <c r="BY320" s="187"/>
      <c r="BZ320" s="187"/>
      <c r="CA320" s="187"/>
      <c r="CB320" s="187"/>
      <c r="CC320" s="187"/>
      <c r="CD320" s="187"/>
      <c r="CE320" s="187"/>
      <c r="CF320" s="187"/>
      <c r="CG320" s="187"/>
      <c r="CH320" s="187"/>
      <c r="CI320" s="187"/>
      <c r="CJ320" s="187"/>
      <c r="CK320" s="187"/>
      <c r="CL320" s="187"/>
      <c r="CM320" s="187"/>
      <c r="CN320" s="187"/>
    </row>
    <row r="321" spans="1:92">
      <c r="A321" s="182" t="s">
        <v>467</v>
      </c>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K321" s="182"/>
      <c r="AL321" s="182"/>
      <c r="AM321" s="182"/>
      <c r="AN321" s="182"/>
      <c r="AO321" s="182"/>
      <c r="AP321" s="182"/>
      <c r="AQ321" s="182"/>
      <c r="AR321" s="182"/>
      <c r="AS321" s="182"/>
      <c r="AT321" s="187">
        <v>0</v>
      </c>
      <c r="AU321" s="187"/>
      <c r="AV321" s="187"/>
      <c r="AW321" s="187"/>
      <c r="AX321" s="187"/>
      <c r="AY321" s="187"/>
      <c r="AZ321" s="187"/>
      <c r="BA321" s="187"/>
      <c r="BB321" s="187"/>
      <c r="BC321" s="187"/>
      <c r="BD321" s="187"/>
      <c r="BE321" s="187"/>
      <c r="BF321" s="187"/>
      <c r="BG321" s="187"/>
      <c r="BH321" s="187"/>
      <c r="BI321" s="187"/>
      <c r="BJ321" s="187"/>
      <c r="BK321" s="187"/>
      <c r="BL321" s="187"/>
      <c r="BM321" s="187"/>
      <c r="BN321" s="187"/>
      <c r="BO321" s="187"/>
      <c r="BP321" s="187"/>
      <c r="BQ321" s="187"/>
      <c r="BR321" s="187"/>
      <c r="BS321" s="187"/>
      <c r="BT321" s="187"/>
      <c r="BU321" s="187">
        <v>0</v>
      </c>
      <c r="BV321" s="187"/>
      <c r="BW321" s="187"/>
      <c r="BX321" s="187"/>
      <c r="BY321" s="187"/>
      <c r="BZ321" s="187"/>
      <c r="CA321" s="187"/>
      <c r="CB321" s="187"/>
      <c r="CC321" s="187"/>
      <c r="CD321" s="187"/>
      <c r="CE321" s="187"/>
      <c r="CF321" s="187"/>
      <c r="CG321" s="187"/>
      <c r="CH321" s="187"/>
      <c r="CI321" s="187"/>
      <c r="CJ321" s="187"/>
      <c r="CK321" s="187"/>
      <c r="CL321" s="187"/>
      <c r="CM321" s="187"/>
      <c r="CN321" s="187"/>
    </row>
    <row r="322" spans="1:92">
      <c r="A322" s="182" t="s">
        <v>1269</v>
      </c>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K322" s="182"/>
      <c r="AL322" s="182"/>
      <c r="AM322" s="182"/>
      <c r="AN322" s="182"/>
      <c r="AO322" s="182"/>
      <c r="AP322" s="182"/>
      <c r="AQ322" s="182"/>
      <c r="AR322" s="182"/>
      <c r="AS322" s="182"/>
      <c r="AT322" s="187">
        <v>66229591</v>
      </c>
      <c r="AU322" s="187"/>
      <c r="AV322" s="187"/>
      <c r="AW322" s="187"/>
      <c r="AX322" s="187"/>
      <c r="AY322" s="187"/>
      <c r="AZ322" s="187"/>
      <c r="BA322" s="187"/>
      <c r="BB322" s="187"/>
      <c r="BC322" s="187"/>
      <c r="BD322" s="187"/>
      <c r="BE322" s="187"/>
      <c r="BF322" s="187"/>
      <c r="BG322" s="187"/>
      <c r="BH322" s="187"/>
      <c r="BI322" s="187"/>
      <c r="BJ322" s="187"/>
      <c r="BK322" s="187"/>
      <c r="BL322" s="187"/>
      <c r="BM322" s="187"/>
      <c r="BN322" s="187"/>
      <c r="BO322" s="187"/>
      <c r="BP322" s="187"/>
      <c r="BQ322" s="187"/>
      <c r="BR322" s="187"/>
      <c r="BS322" s="187"/>
      <c r="BT322" s="187"/>
      <c r="BU322" s="187">
        <v>64787400</v>
      </c>
      <c r="BV322" s="187"/>
      <c r="BW322" s="187"/>
      <c r="BX322" s="187"/>
      <c r="BY322" s="187"/>
      <c r="BZ322" s="187"/>
      <c r="CA322" s="187"/>
      <c r="CB322" s="187"/>
      <c r="CC322" s="187"/>
      <c r="CD322" s="187"/>
      <c r="CE322" s="187"/>
      <c r="CF322" s="187"/>
      <c r="CG322" s="187"/>
      <c r="CH322" s="187"/>
      <c r="CI322" s="187"/>
      <c r="CJ322" s="187"/>
      <c r="CK322" s="187"/>
      <c r="CL322" s="187"/>
      <c r="CM322" s="187"/>
      <c r="CN322" s="187"/>
    </row>
    <row r="323" spans="1:92">
      <c r="A323" s="182" t="s">
        <v>467</v>
      </c>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2"/>
      <c r="AC323" s="182"/>
      <c r="AD323" s="182"/>
      <c r="AE323" s="182"/>
      <c r="AF323" s="182"/>
      <c r="AG323" s="182"/>
      <c r="AH323" s="182"/>
      <c r="AI323" s="182"/>
      <c r="AJ323" s="182"/>
      <c r="AK323" s="182"/>
      <c r="AL323" s="182"/>
      <c r="AM323" s="182"/>
      <c r="AN323" s="182"/>
      <c r="AO323" s="182"/>
      <c r="AP323" s="182"/>
      <c r="AQ323" s="182"/>
      <c r="AR323" s="182"/>
      <c r="AS323" s="182"/>
      <c r="AT323" s="187">
        <v>66229591</v>
      </c>
      <c r="AU323" s="187"/>
      <c r="AV323" s="187"/>
      <c r="AW323" s="187"/>
      <c r="AX323" s="187"/>
      <c r="AY323" s="187"/>
      <c r="AZ323" s="187"/>
      <c r="BA323" s="187"/>
      <c r="BB323" s="187"/>
      <c r="BC323" s="187"/>
      <c r="BD323" s="187"/>
      <c r="BE323" s="187"/>
      <c r="BF323" s="187"/>
      <c r="BG323" s="187"/>
      <c r="BH323" s="187"/>
      <c r="BI323" s="187"/>
      <c r="BJ323" s="187"/>
      <c r="BK323" s="187"/>
      <c r="BL323" s="187"/>
      <c r="BM323" s="187"/>
      <c r="BN323" s="187"/>
      <c r="BO323" s="187"/>
      <c r="BP323" s="187"/>
      <c r="BQ323" s="187"/>
      <c r="BR323" s="187"/>
      <c r="BS323" s="187"/>
      <c r="BT323" s="187"/>
      <c r="BU323" s="187">
        <v>64787400</v>
      </c>
      <c r="BV323" s="187"/>
      <c r="BW323" s="187"/>
      <c r="BX323" s="187"/>
      <c r="BY323" s="187"/>
      <c r="BZ323" s="187"/>
      <c r="CA323" s="187"/>
      <c r="CB323" s="187"/>
      <c r="CC323" s="187"/>
      <c r="CD323" s="187"/>
      <c r="CE323" s="187"/>
      <c r="CF323" s="187"/>
      <c r="CG323" s="187"/>
      <c r="CH323" s="187"/>
      <c r="CI323" s="187"/>
      <c r="CJ323" s="187"/>
      <c r="CK323" s="187"/>
      <c r="CL323" s="187"/>
      <c r="CM323" s="187"/>
      <c r="CN323" s="187"/>
    </row>
    <row r="324" spans="1:92">
      <c r="A324" s="182" t="s">
        <v>1270</v>
      </c>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2"/>
      <c r="AC324" s="182"/>
      <c r="AD324" s="182"/>
      <c r="AE324" s="182"/>
      <c r="AF324" s="182"/>
      <c r="AG324" s="182"/>
      <c r="AH324" s="182"/>
      <c r="AI324" s="182"/>
      <c r="AJ324" s="182"/>
      <c r="AK324" s="182"/>
      <c r="AL324" s="182"/>
      <c r="AM324" s="182"/>
      <c r="AN324" s="182"/>
      <c r="AO324" s="182"/>
      <c r="AP324" s="182"/>
      <c r="AQ324" s="182"/>
      <c r="AR324" s="182"/>
      <c r="AS324" s="182"/>
      <c r="AT324" s="187">
        <v>0</v>
      </c>
      <c r="AU324" s="187"/>
      <c r="AV324" s="187"/>
      <c r="AW324" s="187"/>
      <c r="AX324" s="187"/>
      <c r="AY324" s="187"/>
      <c r="AZ324" s="187"/>
      <c r="BA324" s="187"/>
      <c r="BB324" s="187"/>
      <c r="BC324" s="187"/>
      <c r="BD324" s="187"/>
      <c r="BE324" s="187"/>
      <c r="BF324" s="187"/>
      <c r="BG324" s="187"/>
      <c r="BH324" s="187"/>
      <c r="BI324" s="187"/>
      <c r="BJ324" s="187"/>
      <c r="BK324" s="187"/>
      <c r="BL324" s="187"/>
      <c r="BM324" s="187"/>
      <c r="BN324" s="187"/>
      <c r="BO324" s="187"/>
      <c r="BP324" s="187"/>
      <c r="BQ324" s="187"/>
      <c r="BR324" s="187"/>
      <c r="BS324" s="187"/>
      <c r="BT324" s="187"/>
      <c r="BU324" s="187">
        <v>0</v>
      </c>
      <c r="BV324" s="187"/>
      <c r="BW324" s="187"/>
      <c r="BX324" s="187"/>
      <c r="BY324" s="187"/>
      <c r="BZ324" s="187"/>
      <c r="CA324" s="187"/>
      <c r="CB324" s="187"/>
      <c r="CC324" s="187"/>
      <c r="CD324" s="187"/>
      <c r="CE324" s="187"/>
      <c r="CF324" s="187"/>
      <c r="CG324" s="187"/>
      <c r="CH324" s="187"/>
      <c r="CI324" s="187"/>
      <c r="CJ324" s="187"/>
      <c r="CK324" s="187"/>
      <c r="CL324" s="187"/>
      <c r="CM324" s="187"/>
      <c r="CN324" s="187"/>
    </row>
    <row r="325" spans="1:92">
      <c r="A325" s="182" t="s">
        <v>467</v>
      </c>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c r="AK325" s="182"/>
      <c r="AL325" s="182"/>
      <c r="AM325" s="182"/>
      <c r="AN325" s="182"/>
      <c r="AO325" s="182"/>
      <c r="AP325" s="182"/>
      <c r="AQ325" s="182"/>
      <c r="AR325" s="182"/>
      <c r="AS325" s="182"/>
      <c r="AT325" s="232">
        <f>AT316+AT318+AT320+AT322+AT324</f>
        <v>305020897</v>
      </c>
      <c r="AU325" s="232"/>
      <c r="AV325" s="232"/>
      <c r="AW325" s="232"/>
      <c r="AX325" s="232"/>
      <c r="AY325" s="232"/>
      <c r="AZ325" s="232"/>
      <c r="BA325" s="232"/>
      <c r="BB325" s="232"/>
      <c r="BC325" s="232"/>
      <c r="BD325" s="232"/>
      <c r="BE325" s="232"/>
      <c r="BF325" s="232"/>
      <c r="BG325" s="232"/>
      <c r="BH325" s="232"/>
      <c r="BI325" s="232"/>
      <c r="BJ325" s="232"/>
      <c r="BK325" s="232"/>
      <c r="BL325" s="232"/>
      <c r="BM325" s="232"/>
      <c r="BN325" s="232"/>
      <c r="BO325" s="232"/>
      <c r="BP325" s="232"/>
      <c r="BQ325" s="232"/>
      <c r="BR325" s="232"/>
      <c r="BS325" s="232"/>
      <c r="BT325" s="232"/>
      <c r="BU325" s="232">
        <f>BU316+BU318:CQ318+BU320+BU322+BU324</f>
        <v>187955807</v>
      </c>
      <c r="BV325" s="232"/>
      <c r="BW325" s="232"/>
      <c r="BX325" s="232"/>
      <c r="BY325" s="232"/>
      <c r="BZ325" s="232"/>
      <c r="CA325" s="232"/>
      <c r="CB325" s="232"/>
      <c r="CC325" s="232"/>
      <c r="CD325" s="232"/>
      <c r="CE325" s="232"/>
      <c r="CF325" s="232"/>
      <c r="CG325" s="232"/>
      <c r="CH325" s="232"/>
      <c r="CI325" s="232"/>
      <c r="CJ325" s="232"/>
      <c r="CK325" s="232"/>
      <c r="CL325" s="232"/>
      <c r="CM325" s="232"/>
      <c r="CN325" s="232"/>
    </row>
    <row r="326" spans="1:92">
      <c r="A326" s="183" t="s">
        <v>946</v>
      </c>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c r="AA326" s="183"/>
      <c r="AB326" s="183"/>
      <c r="AC326" s="183"/>
      <c r="AD326" s="183"/>
      <c r="AE326" s="183"/>
      <c r="AF326" s="183"/>
      <c r="AG326" s="183"/>
      <c r="AH326" s="183"/>
      <c r="AI326" s="183"/>
      <c r="AJ326" s="183"/>
      <c r="AK326" s="183"/>
      <c r="AL326" s="183"/>
      <c r="AM326" s="183"/>
      <c r="AN326" s="183"/>
      <c r="AO326" s="183"/>
      <c r="AP326" s="183"/>
      <c r="AQ326" s="183"/>
      <c r="AR326" s="183"/>
      <c r="AS326" s="183"/>
      <c r="AT326" s="198">
        <v>0</v>
      </c>
      <c r="AU326" s="198"/>
      <c r="AV326" s="198"/>
      <c r="AW326" s="198"/>
      <c r="AX326" s="198"/>
      <c r="AY326" s="198"/>
      <c r="AZ326" s="198"/>
      <c r="BA326" s="198"/>
      <c r="BB326" s="198"/>
      <c r="BC326" s="198"/>
      <c r="BD326" s="198"/>
      <c r="BE326" s="198"/>
      <c r="BF326" s="198"/>
      <c r="BG326" s="198"/>
      <c r="BH326" s="198"/>
      <c r="BI326" s="198"/>
      <c r="BJ326" s="198"/>
      <c r="BK326" s="198"/>
      <c r="BL326" s="198"/>
      <c r="BM326" s="198"/>
      <c r="BN326" s="198"/>
      <c r="BO326" s="198"/>
      <c r="BP326" s="198"/>
      <c r="BQ326" s="198"/>
      <c r="BR326" s="198"/>
      <c r="BS326" s="198"/>
      <c r="BT326" s="198"/>
      <c r="BU326" s="198">
        <v>0</v>
      </c>
      <c r="BV326" s="198"/>
      <c r="BW326" s="198"/>
      <c r="BX326" s="198"/>
      <c r="BY326" s="198"/>
      <c r="BZ326" s="198"/>
      <c r="CA326" s="198"/>
      <c r="CB326" s="198"/>
      <c r="CC326" s="198"/>
      <c r="CD326" s="198"/>
      <c r="CE326" s="198"/>
      <c r="CF326" s="198"/>
      <c r="CG326" s="198"/>
      <c r="CH326" s="198"/>
      <c r="CI326" s="198"/>
      <c r="CJ326" s="198"/>
      <c r="CK326" s="198"/>
      <c r="CL326" s="198"/>
      <c r="CM326" s="198"/>
      <c r="CN326" s="198"/>
    </row>
    <row r="327" spans="1:92">
      <c r="A327" s="182" t="s">
        <v>947</v>
      </c>
      <c r="B327" s="182"/>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c r="AA327" s="182"/>
      <c r="AB327" s="182"/>
      <c r="AC327" s="182"/>
      <c r="AD327" s="182"/>
      <c r="AE327" s="182"/>
      <c r="AF327" s="182"/>
      <c r="AG327" s="182"/>
      <c r="AH327" s="182"/>
      <c r="AI327" s="182"/>
      <c r="AJ327" s="182"/>
      <c r="AK327" s="182"/>
      <c r="AL327" s="182"/>
      <c r="AM327" s="182"/>
      <c r="AN327" s="182"/>
      <c r="AO327" s="182"/>
      <c r="AP327" s="182"/>
      <c r="AQ327" s="182"/>
      <c r="AR327" s="182"/>
      <c r="AS327" s="182"/>
      <c r="AT327" s="187">
        <v>9614000</v>
      </c>
      <c r="AU327" s="187"/>
      <c r="AV327" s="187"/>
      <c r="AW327" s="187"/>
      <c r="AX327" s="187"/>
      <c r="AY327" s="187"/>
      <c r="AZ327" s="187"/>
      <c r="BA327" s="187"/>
      <c r="BB327" s="187"/>
      <c r="BC327" s="187"/>
      <c r="BD327" s="187"/>
      <c r="BE327" s="187"/>
      <c r="BF327" s="187"/>
      <c r="BG327" s="187"/>
      <c r="BH327" s="187"/>
      <c r="BI327" s="187"/>
      <c r="BJ327" s="187"/>
      <c r="BK327" s="187"/>
      <c r="BL327" s="187"/>
      <c r="BM327" s="187"/>
      <c r="BN327" s="187"/>
      <c r="BO327" s="187"/>
      <c r="BP327" s="187"/>
      <c r="BQ327" s="187"/>
      <c r="BR327" s="187"/>
      <c r="BS327" s="187"/>
      <c r="BT327" s="187"/>
      <c r="BU327" s="187">
        <v>0</v>
      </c>
      <c r="BV327" s="187"/>
      <c r="BW327" s="187"/>
      <c r="BX327" s="187"/>
      <c r="BY327" s="187"/>
      <c r="BZ327" s="187"/>
      <c r="CA327" s="187"/>
      <c r="CB327" s="187"/>
      <c r="CC327" s="187"/>
      <c r="CD327" s="187"/>
      <c r="CE327" s="187"/>
      <c r="CF327" s="187"/>
      <c r="CG327" s="187"/>
      <c r="CH327" s="187"/>
      <c r="CI327" s="187"/>
      <c r="CJ327" s="187"/>
      <c r="CK327" s="187"/>
      <c r="CL327" s="187"/>
      <c r="CM327" s="187"/>
      <c r="CN327" s="187"/>
    </row>
    <row r="328" spans="1:92">
      <c r="A328" s="182" t="s">
        <v>948</v>
      </c>
      <c r="B328" s="182"/>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c r="AA328" s="182"/>
      <c r="AB328" s="182"/>
      <c r="AC328" s="182"/>
      <c r="AD328" s="182"/>
      <c r="AE328" s="182"/>
      <c r="AF328" s="182"/>
      <c r="AG328" s="182"/>
      <c r="AH328" s="182"/>
      <c r="AI328" s="182"/>
      <c r="AJ328" s="182"/>
      <c r="AK328" s="182"/>
      <c r="AL328" s="182"/>
      <c r="AM328" s="182"/>
      <c r="AN328" s="182"/>
      <c r="AO328" s="182"/>
      <c r="AP328" s="182"/>
      <c r="AQ328" s="182"/>
      <c r="AR328" s="182"/>
      <c r="AS328" s="182"/>
      <c r="AT328" s="187">
        <v>0</v>
      </c>
      <c r="AU328" s="187"/>
      <c r="AV328" s="187"/>
      <c r="AW328" s="187"/>
      <c r="AX328" s="187"/>
      <c r="AY328" s="187"/>
      <c r="AZ328" s="187"/>
      <c r="BA328" s="187"/>
      <c r="BB328" s="187"/>
      <c r="BC328" s="187"/>
      <c r="BD328" s="187"/>
      <c r="BE328" s="187"/>
      <c r="BF328" s="187"/>
      <c r="BG328" s="187"/>
      <c r="BH328" s="187"/>
      <c r="BI328" s="187"/>
      <c r="BJ328" s="187"/>
      <c r="BK328" s="187"/>
      <c r="BL328" s="187"/>
      <c r="BM328" s="187"/>
      <c r="BN328" s="187"/>
      <c r="BO328" s="187"/>
      <c r="BP328" s="187"/>
      <c r="BQ328" s="187"/>
      <c r="BR328" s="187"/>
      <c r="BS328" s="187"/>
      <c r="BT328" s="187"/>
      <c r="BU328" s="187">
        <v>0</v>
      </c>
      <c r="BV328" s="187"/>
      <c r="BW328" s="187"/>
      <c r="BX328" s="187"/>
      <c r="BY328" s="187"/>
      <c r="BZ328" s="187"/>
      <c r="CA328" s="187"/>
      <c r="CB328" s="187"/>
      <c r="CC328" s="187"/>
      <c r="CD328" s="187"/>
      <c r="CE328" s="187"/>
      <c r="CF328" s="187"/>
      <c r="CG328" s="187"/>
      <c r="CH328" s="187"/>
      <c r="CI328" s="187"/>
      <c r="CJ328" s="187"/>
      <c r="CK328" s="187"/>
      <c r="CL328" s="187"/>
      <c r="CM328" s="187"/>
      <c r="CN328" s="187"/>
    </row>
    <row r="329" spans="1:92">
      <c r="A329" s="183" t="s">
        <v>467</v>
      </c>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c r="AB329" s="183"/>
      <c r="AC329" s="183"/>
      <c r="AD329" s="183"/>
      <c r="AE329" s="183"/>
      <c r="AF329" s="183"/>
      <c r="AG329" s="183"/>
      <c r="AH329" s="183"/>
      <c r="AI329" s="183"/>
      <c r="AJ329" s="183"/>
      <c r="AK329" s="183"/>
      <c r="AL329" s="183"/>
      <c r="AM329" s="183"/>
      <c r="AN329" s="183"/>
      <c r="AO329" s="183"/>
      <c r="AP329" s="183"/>
      <c r="AQ329" s="183"/>
      <c r="AR329" s="183"/>
      <c r="AS329" s="183"/>
      <c r="AT329" s="198">
        <v>9614000</v>
      </c>
      <c r="AU329" s="198"/>
      <c r="AV329" s="198"/>
      <c r="AW329" s="198"/>
      <c r="AX329" s="198"/>
      <c r="AY329" s="198"/>
      <c r="AZ329" s="198"/>
      <c r="BA329" s="198"/>
      <c r="BB329" s="198"/>
      <c r="BC329" s="198"/>
      <c r="BD329" s="198"/>
      <c r="BE329" s="198"/>
      <c r="BF329" s="198"/>
      <c r="BG329" s="198"/>
      <c r="BH329" s="198"/>
      <c r="BI329" s="198"/>
      <c r="BJ329" s="198"/>
      <c r="BK329" s="198"/>
      <c r="BL329" s="198"/>
      <c r="BM329" s="198"/>
      <c r="BN329" s="198"/>
      <c r="BO329" s="198"/>
      <c r="BP329" s="198"/>
      <c r="BQ329" s="198"/>
      <c r="BR329" s="198"/>
      <c r="BS329" s="198"/>
      <c r="BT329" s="198"/>
      <c r="BU329" s="198">
        <v>0</v>
      </c>
      <c r="BV329" s="198"/>
      <c r="BW329" s="198"/>
      <c r="BX329" s="198"/>
      <c r="BY329" s="198"/>
      <c r="BZ329" s="198"/>
      <c r="CA329" s="198"/>
      <c r="CB329" s="198"/>
      <c r="CC329" s="198"/>
      <c r="CD329" s="198"/>
      <c r="CE329" s="198"/>
      <c r="CF329" s="198"/>
      <c r="CG329" s="198"/>
      <c r="CH329" s="198"/>
      <c r="CI329" s="198"/>
      <c r="CJ329" s="198"/>
      <c r="CK329" s="198"/>
      <c r="CL329" s="198"/>
      <c r="CM329" s="198"/>
      <c r="CN329" s="198"/>
    </row>
    <row r="330" spans="1:92">
      <c r="A330" s="183" t="s">
        <v>949</v>
      </c>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98">
        <v>0</v>
      </c>
      <c r="AU330" s="198"/>
      <c r="AV330" s="198"/>
      <c r="AW330" s="198"/>
      <c r="AX330" s="198"/>
      <c r="AY330" s="198"/>
      <c r="AZ330" s="198"/>
      <c r="BA330" s="198"/>
      <c r="BB330" s="198"/>
      <c r="BC330" s="198"/>
      <c r="BD330" s="198"/>
      <c r="BE330" s="198"/>
      <c r="BF330" s="198"/>
      <c r="BG330" s="198"/>
      <c r="BH330" s="198"/>
      <c r="BI330" s="198"/>
      <c r="BJ330" s="198"/>
      <c r="BK330" s="198"/>
      <c r="BL330" s="198"/>
      <c r="BM330" s="198"/>
      <c r="BN330" s="198"/>
      <c r="BO330" s="198"/>
      <c r="BP330" s="198"/>
      <c r="BQ330" s="198"/>
      <c r="BR330" s="198"/>
      <c r="BS330" s="198"/>
      <c r="BT330" s="198"/>
      <c r="BU330" s="198">
        <v>0</v>
      </c>
      <c r="BV330" s="198"/>
      <c r="BW330" s="198"/>
      <c r="BX330" s="198"/>
      <c r="BY330" s="198"/>
      <c r="BZ330" s="198"/>
      <c r="CA330" s="198"/>
      <c r="CB330" s="198"/>
      <c r="CC330" s="198"/>
      <c r="CD330" s="198"/>
      <c r="CE330" s="198"/>
      <c r="CF330" s="198"/>
      <c r="CG330" s="198"/>
      <c r="CH330" s="198"/>
      <c r="CI330" s="198"/>
      <c r="CJ330" s="198"/>
      <c r="CK330" s="198"/>
      <c r="CL330" s="198"/>
      <c r="CM330" s="198"/>
      <c r="CN330" s="198"/>
    </row>
    <row r="331" spans="1:92" ht="19.5" customHeight="1">
      <c r="A331" s="182" t="s">
        <v>950</v>
      </c>
      <c r="B331" s="182"/>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c r="AA331" s="182"/>
      <c r="AB331" s="182"/>
      <c r="AC331" s="182"/>
      <c r="AD331" s="182"/>
      <c r="AE331" s="182"/>
      <c r="AF331" s="182"/>
      <c r="AG331" s="182"/>
      <c r="AH331" s="182"/>
      <c r="AI331" s="182"/>
      <c r="AJ331" s="182"/>
      <c r="AK331" s="182"/>
      <c r="AL331" s="182"/>
      <c r="AM331" s="182"/>
      <c r="AN331" s="182"/>
      <c r="AO331" s="182"/>
      <c r="AP331" s="182"/>
      <c r="AQ331" s="182"/>
      <c r="AR331" s="182"/>
      <c r="AS331" s="182"/>
      <c r="AT331" s="187">
        <v>-1612321236</v>
      </c>
      <c r="AU331" s="187"/>
      <c r="AV331" s="187"/>
      <c r="AW331" s="187"/>
      <c r="AX331" s="187"/>
      <c r="AY331" s="187"/>
      <c r="AZ331" s="187"/>
      <c r="BA331" s="187"/>
      <c r="BB331" s="187"/>
      <c r="BC331" s="187"/>
      <c r="BD331" s="187"/>
      <c r="BE331" s="187"/>
      <c r="BF331" s="187"/>
      <c r="BG331" s="187"/>
      <c r="BH331" s="187"/>
      <c r="BI331" s="187"/>
      <c r="BJ331" s="187"/>
      <c r="BK331" s="187"/>
      <c r="BL331" s="187"/>
      <c r="BM331" s="187"/>
      <c r="BN331" s="187"/>
      <c r="BO331" s="187"/>
      <c r="BP331" s="187"/>
      <c r="BQ331" s="187"/>
      <c r="BR331" s="187"/>
      <c r="BS331" s="187"/>
      <c r="BT331" s="187"/>
      <c r="BU331" s="187">
        <v>-1612321236</v>
      </c>
      <c r="BV331" s="187"/>
      <c r="BW331" s="187"/>
      <c r="BX331" s="187"/>
      <c r="BY331" s="187"/>
      <c r="BZ331" s="187"/>
      <c r="CA331" s="187"/>
      <c r="CB331" s="187"/>
      <c r="CC331" s="187"/>
      <c r="CD331" s="187"/>
      <c r="CE331" s="187"/>
      <c r="CF331" s="187"/>
      <c r="CG331" s="187"/>
      <c r="CH331" s="187"/>
      <c r="CI331" s="187"/>
      <c r="CJ331" s="187"/>
      <c r="CK331" s="187"/>
      <c r="CL331" s="187"/>
      <c r="CM331" s="187"/>
      <c r="CN331" s="187"/>
    </row>
    <row r="332" spans="1:92" ht="19.5" customHeight="1">
      <c r="A332" s="182" t="s">
        <v>951</v>
      </c>
      <c r="B332" s="182"/>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c r="AA332" s="182"/>
      <c r="AB332" s="182"/>
      <c r="AC332" s="182"/>
      <c r="AD332" s="182"/>
      <c r="AE332" s="182"/>
      <c r="AF332" s="182"/>
      <c r="AG332" s="182"/>
      <c r="AH332" s="182"/>
      <c r="AI332" s="182"/>
      <c r="AJ332" s="182"/>
      <c r="AK332" s="182"/>
      <c r="AL332" s="182"/>
      <c r="AM332" s="182"/>
      <c r="AN332" s="182"/>
      <c r="AO332" s="182"/>
      <c r="AP332" s="182"/>
      <c r="AQ332" s="182"/>
      <c r="AR332" s="182"/>
      <c r="AS332" s="182"/>
      <c r="AT332" s="187">
        <v>458227997</v>
      </c>
      <c r="AU332" s="187"/>
      <c r="AV332" s="187"/>
      <c r="AW332" s="187"/>
      <c r="AX332" s="187"/>
      <c r="AY332" s="187"/>
      <c r="AZ332" s="187"/>
      <c r="BA332" s="187"/>
      <c r="BB332" s="187"/>
      <c r="BC332" s="187"/>
      <c r="BD332" s="187"/>
      <c r="BE332" s="187"/>
      <c r="BF332" s="187"/>
      <c r="BG332" s="187"/>
      <c r="BH332" s="187"/>
      <c r="BI332" s="187"/>
      <c r="BJ332" s="187"/>
      <c r="BK332" s="187"/>
      <c r="BL332" s="187"/>
      <c r="BM332" s="187"/>
      <c r="BN332" s="187"/>
      <c r="BO332" s="187"/>
      <c r="BP332" s="187"/>
      <c r="BQ332" s="187"/>
      <c r="BR332" s="187"/>
      <c r="BS332" s="187"/>
      <c r="BT332" s="187"/>
      <c r="BU332" s="187">
        <v>589911171</v>
      </c>
      <c r="BV332" s="187"/>
      <c r="BW332" s="187"/>
      <c r="BX332" s="187"/>
      <c r="BY332" s="187"/>
      <c r="BZ332" s="187"/>
      <c r="CA332" s="187"/>
      <c r="CB332" s="187"/>
      <c r="CC332" s="187"/>
      <c r="CD332" s="187"/>
      <c r="CE332" s="187"/>
      <c r="CF332" s="187"/>
      <c r="CG332" s="187"/>
      <c r="CH332" s="187"/>
      <c r="CI332" s="187"/>
      <c r="CJ332" s="187"/>
      <c r="CK332" s="187"/>
      <c r="CL332" s="187"/>
      <c r="CM332" s="187"/>
      <c r="CN332" s="187"/>
    </row>
    <row r="333" spans="1:92" ht="19.5" customHeight="1">
      <c r="A333" s="182" t="s">
        <v>952</v>
      </c>
      <c r="B333" s="182"/>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c r="AA333" s="182"/>
      <c r="AB333" s="182"/>
      <c r="AC333" s="182"/>
      <c r="AD333" s="182"/>
      <c r="AE333" s="182"/>
      <c r="AF333" s="182"/>
      <c r="AG333" s="182"/>
      <c r="AH333" s="182"/>
      <c r="AI333" s="182"/>
      <c r="AJ333" s="182"/>
      <c r="AK333" s="182"/>
      <c r="AL333" s="182"/>
      <c r="AM333" s="182"/>
      <c r="AN333" s="182"/>
      <c r="AO333" s="182"/>
      <c r="AP333" s="182"/>
      <c r="AQ333" s="182"/>
      <c r="AR333" s="182"/>
      <c r="AS333" s="182"/>
      <c r="AT333" s="187">
        <v>0</v>
      </c>
      <c r="AU333" s="187"/>
      <c r="AV333" s="187"/>
      <c r="AW333" s="187"/>
      <c r="AX333" s="187"/>
      <c r="AY333" s="187"/>
      <c r="AZ333" s="187"/>
      <c r="BA333" s="187"/>
      <c r="BB333" s="187"/>
      <c r="BC333" s="187"/>
      <c r="BD333" s="187"/>
      <c r="BE333" s="187"/>
      <c r="BF333" s="187"/>
      <c r="BG333" s="187"/>
      <c r="BH333" s="187"/>
      <c r="BI333" s="187"/>
      <c r="BJ333" s="187"/>
      <c r="BK333" s="187"/>
      <c r="BL333" s="187"/>
      <c r="BM333" s="187"/>
      <c r="BN333" s="187"/>
      <c r="BO333" s="187"/>
      <c r="BP333" s="187"/>
      <c r="BQ333" s="187"/>
      <c r="BR333" s="187"/>
      <c r="BS333" s="187"/>
      <c r="BT333" s="187"/>
      <c r="BU333" s="187">
        <v>0</v>
      </c>
      <c r="BV333" s="187"/>
      <c r="BW333" s="187"/>
      <c r="BX333" s="187"/>
      <c r="BY333" s="187"/>
      <c r="BZ333" s="187"/>
      <c r="CA333" s="187"/>
      <c r="CB333" s="187"/>
      <c r="CC333" s="187"/>
      <c r="CD333" s="187"/>
      <c r="CE333" s="187"/>
      <c r="CF333" s="187"/>
      <c r="CG333" s="187"/>
      <c r="CH333" s="187"/>
      <c r="CI333" s="187"/>
      <c r="CJ333" s="187"/>
      <c r="CK333" s="187"/>
      <c r="CL333" s="187"/>
      <c r="CM333" s="187"/>
      <c r="CN333" s="187"/>
    </row>
    <row r="334" spans="1:92" ht="19.5" customHeight="1">
      <c r="A334" s="182" t="s">
        <v>953</v>
      </c>
      <c r="B334" s="182"/>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c r="AA334" s="182"/>
      <c r="AB334" s="182"/>
      <c r="AC334" s="182"/>
      <c r="AD334" s="182"/>
      <c r="AE334" s="182"/>
      <c r="AF334" s="182"/>
      <c r="AG334" s="182"/>
      <c r="AH334" s="182"/>
      <c r="AI334" s="182"/>
      <c r="AJ334" s="182"/>
      <c r="AK334" s="182"/>
      <c r="AL334" s="182"/>
      <c r="AM334" s="182"/>
      <c r="AN334" s="182"/>
      <c r="AO334" s="182"/>
      <c r="AP334" s="182"/>
      <c r="AQ334" s="182"/>
      <c r="AR334" s="182"/>
      <c r="AS334" s="182"/>
      <c r="AT334" s="187">
        <v>0</v>
      </c>
      <c r="AU334" s="187"/>
      <c r="AV334" s="187"/>
      <c r="AW334" s="187"/>
      <c r="AX334" s="187"/>
      <c r="AY334" s="187"/>
      <c r="AZ334" s="187"/>
      <c r="BA334" s="187"/>
      <c r="BB334" s="187"/>
      <c r="BC334" s="187"/>
      <c r="BD334" s="187"/>
      <c r="BE334" s="187"/>
      <c r="BF334" s="187"/>
      <c r="BG334" s="187"/>
      <c r="BH334" s="187"/>
      <c r="BI334" s="187"/>
      <c r="BJ334" s="187"/>
      <c r="BK334" s="187"/>
      <c r="BL334" s="187"/>
      <c r="BM334" s="187"/>
      <c r="BN334" s="187"/>
      <c r="BO334" s="187"/>
      <c r="BP334" s="187"/>
      <c r="BQ334" s="187"/>
      <c r="BR334" s="187"/>
      <c r="BS334" s="187"/>
      <c r="BT334" s="187"/>
      <c r="BU334" s="187">
        <v>0</v>
      </c>
      <c r="BV334" s="187"/>
      <c r="BW334" s="187"/>
      <c r="BX334" s="187"/>
      <c r="BY334" s="187"/>
      <c r="BZ334" s="187"/>
      <c r="CA334" s="187"/>
      <c r="CB334" s="187"/>
      <c r="CC334" s="187"/>
      <c r="CD334" s="187"/>
      <c r="CE334" s="187"/>
      <c r="CF334" s="187"/>
      <c r="CG334" s="187"/>
      <c r="CH334" s="187"/>
      <c r="CI334" s="187"/>
      <c r="CJ334" s="187"/>
      <c r="CK334" s="187"/>
      <c r="CL334" s="187"/>
      <c r="CM334" s="187"/>
      <c r="CN334" s="187"/>
    </row>
    <row r="335" spans="1:92" ht="19.5" customHeight="1">
      <c r="A335" s="182" t="s">
        <v>467</v>
      </c>
      <c r="B335" s="182"/>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c r="AA335" s="182"/>
      <c r="AB335" s="182"/>
      <c r="AC335" s="182"/>
      <c r="AD335" s="182"/>
      <c r="AE335" s="182"/>
      <c r="AF335" s="182"/>
      <c r="AG335" s="182"/>
      <c r="AH335" s="182"/>
      <c r="AI335" s="182"/>
      <c r="AJ335" s="182"/>
      <c r="AK335" s="182"/>
      <c r="AL335" s="182"/>
      <c r="AM335" s="182"/>
      <c r="AN335" s="182"/>
      <c r="AO335" s="182"/>
      <c r="AP335" s="182"/>
      <c r="AQ335" s="182"/>
      <c r="AR335" s="182"/>
      <c r="AS335" s="182"/>
      <c r="AT335" s="187">
        <v>-1154093239</v>
      </c>
      <c r="AU335" s="187"/>
      <c r="AV335" s="187"/>
      <c r="AW335" s="187"/>
      <c r="AX335" s="187"/>
      <c r="AY335" s="187"/>
      <c r="AZ335" s="187"/>
      <c r="BA335" s="187"/>
      <c r="BB335" s="187"/>
      <c r="BC335" s="187"/>
      <c r="BD335" s="187"/>
      <c r="BE335" s="187"/>
      <c r="BF335" s="187"/>
      <c r="BG335" s="187"/>
      <c r="BH335" s="187"/>
      <c r="BI335" s="187"/>
      <c r="BJ335" s="187"/>
      <c r="BK335" s="187"/>
      <c r="BL335" s="187"/>
      <c r="BM335" s="187"/>
      <c r="BN335" s="187"/>
      <c r="BO335" s="187"/>
      <c r="BP335" s="187"/>
      <c r="BQ335" s="187"/>
      <c r="BR335" s="187"/>
      <c r="BS335" s="187"/>
      <c r="BT335" s="187"/>
      <c r="BU335" s="187">
        <v>-1022410065</v>
      </c>
      <c r="BV335" s="187"/>
      <c r="BW335" s="187"/>
      <c r="BX335" s="187"/>
      <c r="BY335" s="187"/>
      <c r="BZ335" s="187"/>
      <c r="CA335" s="187"/>
      <c r="CB335" s="187"/>
      <c r="CC335" s="187"/>
      <c r="CD335" s="187"/>
      <c r="CE335" s="187"/>
      <c r="CF335" s="187"/>
      <c r="CG335" s="187"/>
      <c r="CH335" s="187"/>
      <c r="CI335" s="187"/>
      <c r="CJ335" s="187"/>
      <c r="CK335" s="187"/>
      <c r="CL335" s="187"/>
      <c r="CM335" s="187"/>
      <c r="CN335" s="187"/>
    </row>
    <row r="336" spans="1:92" ht="19.5" customHeight="1">
      <c r="A336" s="183" t="s">
        <v>954</v>
      </c>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c r="AA336" s="183"/>
      <c r="AB336" s="183"/>
      <c r="AC336" s="183"/>
      <c r="AD336" s="183"/>
      <c r="AE336" s="183"/>
      <c r="AF336" s="183"/>
      <c r="AG336" s="183"/>
      <c r="AH336" s="183"/>
      <c r="AI336" s="183"/>
      <c r="AJ336" s="183"/>
      <c r="AK336" s="183"/>
      <c r="AL336" s="183"/>
      <c r="AM336" s="183"/>
      <c r="AN336" s="183"/>
      <c r="AO336" s="183"/>
      <c r="AP336" s="183"/>
      <c r="AQ336" s="183"/>
      <c r="AR336" s="183"/>
      <c r="AS336" s="183"/>
      <c r="AT336" s="198">
        <v>0</v>
      </c>
      <c r="AU336" s="198"/>
      <c r="AV336" s="198"/>
      <c r="AW336" s="198"/>
      <c r="AX336" s="198"/>
      <c r="AY336" s="198"/>
      <c r="AZ336" s="198"/>
      <c r="BA336" s="198"/>
      <c r="BB336" s="198"/>
      <c r="BC336" s="198"/>
      <c r="BD336" s="198"/>
      <c r="BE336" s="198"/>
      <c r="BF336" s="198"/>
      <c r="BG336" s="198"/>
      <c r="BH336" s="198"/>
      <c r="BI336" s="198"/>
      <c r="BJ336" s="198"/>
      <c r="BK336" s="198"/>
      <c r="BL336" s="198"/>
      <c r="BM336" s="198"/>
      <c r="BN336" s="198"/>
      <c r="BO336" s="198"/>
      <c r="BP336" s="198"/>
      <c r="BQ336" s="198"/>
      <c r="BR336" s="198"/>
      <c r="BS336" s="198"/>
      <c r="BT336" s="198"/>
      <c r="BU336" s="198">
        <v>0</v>
      </c>
      <c r="BV336" s="198"/>
      <c r="BW336" s="198"/>
      <c r="BX336" s="198"/>
      <c r="BY336" s="198"/>
      <c r="BZ336" s="198"/>
      <c r="CA336" s="198"/>
      <c r="CB336" s="198"/>
      <c r="CC336" s="198"/>
      <c r="CD336" s="198"/>
      <c r="CE336" s="198"/>
      <c r="CF336" s="198"/>
      <c r="CG336" s="198"/>
      <c r="CH336" s="198"/>
      <c r="CI336" s="198"/>
      <c r="CJ336" s="198"/>
      <c r="CK336" s="198"/>
      <c r="CL336" s="198"/>
      <c r="CM336" s="198"/>
      <c r="CN336" s="198"/>
    </row>
    <row r="337" spans="1:92" ht="19.5" customHeight="1">
      <c r="A337" s="182" t="s">
        <v>467</v>
      </c>
      <c r="B337" s="182"/>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c r="AA337" s="182"/>
      <c r="AB337" s="182"/>
      <c r="AC337" s="182"/>
      <c r="AD337" s="182"/>
      <c r="AE337" s="182"/>
      <c r="AF337" s="182"/>
      <c r="AG337" s="182"/>
      <c r="AH337" s="182"/>
      <c r="AI337" s="182"/>
      <c r="AJ337" s="182"/>
      <c r="AK337" s="182"/>
      <c r="AL337" s="182"/>
      <c r="AM337" s="182"/>
      <c r="AN337" s="182"/>
      <c r="AO337" s="182"/>
      <c r="AP337" s="182"/>
      <c r="AQ337" s="182"/>
      <c r="AR337" s="182"/>
      <c r="AS337" s="182"/>
      <c r="AT337" s="187">
        <v>0</v>
      </c>
      <c r="AU337" s="187"/>
      <c r="AV337" s="187"/>
      <c r="AW337" s="187"/>
      <c r="AX337" s="187"/>
      <c r="AY337" s="187"/>
      <c r="AZ337" s="187"/>
      <c r="BA337" s="187"/>
      <c r="BB337" s="187"/>
      <c r="BC337" s="187"/>
      <c r="BD337" s="187"/>
      <c r="BE337" s="187"/>
      <c r="BF337" s="187"/>
      <c r="BG337" s="187"/>
      <c r="BH337" s="187"/>
      <c r="BI337" s="187"/>
      <c r="BJ337" s="187"/>
      <c r="BK337" s="187"/>
      <c r="BL337" s="187"/>
      <c r="BM337" s="187"/>
      <c r="BN337" s="187"/>
      <c r="BO337" s="187"/>
      <c r="BP337" s="187"/>
      <c r="BQ337" s="187"/>
      <c r="BR337" s="187"/>
      <c r="BS337" s="187"/>
      <c r="BT337" s="187"/>
      <c r="BU337" s="187">
        <v>0</v>
      </c>
      <c r="BV337" s="187"/>
      <c r="BW337" s="187"/>
      <c r="BX337" s="187"/>
      <c r="BY337" s="187"/>
      <c r="BZ337" s="187"/>
      <c r="CA337" s="187"/>
      <c r="CB337" s="187"/>
      <c r="CC337" s="187"/>
      <c r="CD337" s="187"/>
      <c r="CE337" s="187"/>
      <c r="CF337" s="187"/>
      <c r="CG337" s="187"/>
      <c r="CH337" s="187"/>
      <c r="CI337" s="187"/>
      <c r="CJ337" s="187"/>
      <c r="CK337" s="187"/>
      <c r="CL337" s="187"/>
      <c r="CM337" s="187"/>
      <c r="CN337" s="187"/>
    </row>
    <row r="338" spans="1:92" ht="19.5" customHeight="1">
      <c r="A338" s="183" t="s">
        <v>955</v>
      </c>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c r="AG338" s="183"/>
      <c r="AH338" s="183"/>
      <c r="AI338" s="183"/>
      <c r="AJ338" s="183"/>
      <c r="AK338" s="183"/>
      <c r="AL338" s="183"/>
      <c r="AM338" s="183"/>
      <c r="AN338" s="183"/>
      <c r="AO338" s="183"/>
      <c r="AP338" s="183"/>
      <c r="AQ338" s="183"/>
      <c r="AR338" s="183"/>
      <c r="AS338" s="183"/>
      <c r="AT338" s="198">
        <v>26825441</v>
      </c>
      <c r="AU338" s="198"/>
      <c r="AV338" s="198"/>
      <c r="AW338" s="198"/>
      <c r="AX338" s="198"/>
      <c r="AY338" s="198"/>
      <c r="AZ338" s="198"/>
      <c r="BA338" s="198"/>
      <c r="BB338" s="198"/>
      <c r="BC338" s="198"/>
      <c r="BD338" s="198"/>
      <c r="BE338" s="198"/>
      <c r="BF338" s="198"/>
      <c r="BG338" s="198"/>
      <c r="BH338" s="198"/>
      <c r="BI338" s="198"/>
      <c r="BJ338" s="198"/>
      <c r="BK338" s="198"/>
      <c r="BL338" s="198"/>
      <c r="BM338" s="198"/>
      <c r="BN338" s="198"/>
      <c r="BO338" s="198"/>
      <c r="BP338" s="198"/>
      <c r="BQ338" s="198"/>
      <c r="BR338" s="198"/>
      <c r="BS338" s="198"/>
      <c r="BT338" s="198"/>
      <c r="BU338" s="198">
        <v>69049940</v>
      </c>
      <c r="BV338" s="198"/>
      <c r="BW338" s="198"/>
      <c r="BX338" s="198"/>
      <c r="BY338" s="198"/>
      <c r="BZ338" s="198"/>
      <c r="CA338" s="198"/>
      <c r="CB338" s="198"/>
      <c r="CC338" s="198"/>
      <c r="CD338" s="198"/>
      <c r="CE338" s="198"/>
      <c r="CF338" s="198"/>
      <c r="CG338" s="198"/>
      <c r="CH338" s="198"/>
      <c r="CI338" s="198"/>
      <c r="CJ338" s="198"/>
      <c r="CK338" s="198"/>
      <c r="CL338" s="198"/>
      <c r="CM338" s="198"/>
      <c r="CN338" s="198"/>
    </row>
    <row r="339" spans="1:92" ht="19.5" customHeight="1">
      <c r="A339" s="182" t="s">
        <v>1177</v>
      </c>
      <c r="B339" s="182"/>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c r="AA339" s="182"/>
      <c r="AB339" s="182"/>
      <c r="AC339" s="182"/>
      <c r="AD339" s="182"/>
      <c r="AE339" s="182"/>
      <c r="AF339" s="182"/>
      <c r="AG339" s="182"/>
      <c r="AH339" s="182"/>
      <c r="AI339" s="182"/>
      <c r="AJ339" s="182"/>
      <c r="AK339" s="182"/>
      <c r="AL339" s="182"/>
      <c r="AM339" s="182"/>
      <c r="AN339" s="182"/>
      <c r="AO339" s="182"/>
      <c r="AP339" s="182"/>
      <c r="AQ339" s="182"/>
      <c r="AR339" s="182"/>
      <c r="AS339" s="182"/>
      <c r="AT339" s="187">
        <v>21825441</v>
      </c>
      <c r="AU339" s="187"/>
      <c r="AV339" s="187"/>
      <c r="AW339" s="187"/>
      <c r="AX339" s="187"/>
      <c r="AY339" s="187"/>
      <c r="AZ339" s="187"/>
      <c r="BA339" s="187"/>
      <c r="BB339" s="187"/>
      <c r="BC339" s="187"/>
      <c r="BD339" s="187"/>
      <c r="BE339" s="187"/>
      <c r="BF339" s="187"/>
      <c r="BG339" s="187"/>
      <c r="BH339" s="187"/>
      <c r="BI339" s="187"/>
      <c r="BJ339" s="187"/>
      <c r="BK339" s="187"/>
      <c r="BL339" s="187"/>
      <c r="BM339" s="187"/>
      <c r="BN339" s="187"/>
      <c r="BO339" s="187"/>
      <c r="BP339" s="187"/>
      <c r="BQ339" s="187"/>
      <c r="BR339" s="187"/>
      <c r="BS339" s="187"/>
      <c r="BT339" s="187"/>
      <c r="BU339" s="187">
        <v>7096166</v>
      </c>
      <c r="BV339" s="187"/>
      <c r="BW339" s="187"/>
      <c r="BX339" s="187"/>
      <c r="BY339" s="187"/>
      <c r="BZ339" s="187"/>
      <c r="CA339" s="187"/>
      <c r="CB339" s="187"/>
      <c r="CC339" s="187"/>
      <c r="CD339" s="187"/>
      <c r="CE339" s="187"/>
      <c r="CF339" s="187"/>
      <c r="CG339" s="187"/>
      <c r="CH339" s="187"/>
      <c r="CI339" s="187"/>
      <c r="CJ339" s="187"/>
      <c r="CK339" s="187"/>
      <c r="CL339" s="187"/>
      <c r="CM339" s="187"/>
      <c r="CN339" s="187"/>
    </row>
    <row r="340" spans="1:92">
      <c r="A340" s="182" t="s">
        <v>1271</v>
      </c>
      <c r="B340" s="182"/>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c r="AA340" s="182"/>
      <c r="AB340" s="182"/>
      <c r="AC340" s="182"/>
      <c r="AD340" s="182"/>
      <c r="AE340" s="182"/>
      <c r="AF340" s="182"/>
      <c r="AG340" s="182"/>
      <c r="AH340" s="182"/>
      <c r="AI340" s="182"/>
      <c r="AJ340" s="182"/>
      <c r="AK340" s="182"/>
      <c r="AL340" s="182"/>
      <c r="AM340" s="182"/>
      <c r="AN340" s="182"/>
      <c r="AO340" s="182"/>
      <c r="AP340" s="182"/>
      <c r="AQ340" s="182"/>
      <c r="AR340" s="182"/>
      <c r="AS340" s="182"/>
      <c r="AT340" s="187">
        <v>5000000</v>
      </c>
      <c r="AU340" s="187"/>
      <c r="AV340" s="187"/>
      <c r="AW340" s="187"/>
      <c r="AX340" s="187"/>
      <c r="AY340" s="187"/>
      <c r="AZ340" s="187"/>
      <c r="BA340" s="187"/>
      <c r="BB340" s="187"/>
      <c r="BC340" s="187"/>
      <c r="BD340" s="187"/>
      <c r="BE340" s="187"/>
      <c r="BF340" s="187"/>
      <c r="BG340" s="187"/>
      <c r="BH340" s="187"/>
      <c r="BI340" s="187"/>
      <c r="BJ340" s="187"/>
      <c r="BK340" s="187"/>
      <c r="BL340" s="187"/>
      <c r="BM340" s="187"/>
      <c r="BN340" s="187"/>
      <c r="BO340" s="187"/>
      <c r="BP340" s="187"/>
      <c r="BQ340" s="187"/>
      <c r="BR340" s="187"/>
      <c r="BS340" s="187"/>
      <c r="BT340" s="187"/>
      <c r="BU340" s="187">
        <v>0</v>
      </c>
      <c r="BV340" s="187"/>
      <c r="BW340" s="187"/>
      <c r="BX340" s="187"/>
      <c r="BY340" s="187"/>
      <c r="BZ340" s="187"/>
      <c r="CA340" s="187"/>
      <c r="CB340" s="187"/>
      <c r="CC340" s="187"/>
      <c r="CD340" s="187"/>
      <c r="CE340" s="187"/>
      <c r="CF340" s="187"/>
      <c r="CG340" s="187"/>
      <c r="CH340" s="187"/>
      <c r="CI340" s="187"/>
      <c r="CJ340" s="187"/>
      <c r="CK340" s="187"/>
      <c r="CL340" s="187"/>
      <c r="CM340" s="187"/>
      <c r="CN340" s="187"/>
    </row>
    <row r="341" spans="1:92">
      <c r="A341" s="182" t="s">
        <v>1272</v>
      </c>
      <c r="B341" s="182"/>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c r="AA341" s="182"/>
      <c r="AB341" s="182"/>
      <c r="AC341" s="182"/>
      <c r="AD341" s="182"/>
      <c r="AE341" s="182"/>
      <c r="AF341" s="182"/>
      <c r="AG341" s="182"/>
      <c r="AH341" s="182"/>
      <c r="AI341" s="182"/>
      <c r="AJ341" s="182"/>
      <c r="AK341" s="182"/>
      <c r="AL341" s="182"/>
      <c r="AM341" s="182"/>
      <c r="AN341" s="182"/>
      <c r="AO341" s="182"/>
      <c r="AP341" s="182"/>
      <c r="AQ341" s="182"/>
      <c r="AR341" s="182"/>
      <c r="AS341" s="182"/>
      <c r="AT341" s="187">
        <v>0</v>
      </c>
      <c r="AU341" s="187"/>
      <c r="AV341" s="187"/>
      <c r="AW341" s="187"/>
      <c r="AX341" s="187"/>
      <c r="AY341" s="187"/>
      <c r="AZ341" s="187"/>
      <c r="BA341" s="187"/>
      <c r="BB341" s="187"/>
      <c r="BC341" s="187"/>
      <c r="BD341" s="187"/>
      <c r="BE341" s="187"/>
      <c r="BF341" s="187"/>
      <c r="BG341" s="187"/>
      <c r="BH341" s="187"/>
      <c r="BI341" s="187"/>
      <c r="BJ341" s="187"/>
      <c r="BK341" s="187"/>
      <c r="BL341" s="187"/>
      <c r="BM341" s="187"/>
      <c r="BN341" s="187"/>
      <c r="BO341" s="187"/>
      <c r="BP341" s="187"/>
      <c r="BQ341" s="187"/>
      <c r="BR341" s="187"/>
      <c r="BS341" s="187"/>
      <c r="BT341" s="187"/>
      <c r="BU341" s="187">
        <v>0</v>
      </c>
      <c r="BV341" s="187"/>
      <c r="BW341" s="187"/>
      <c r="BX341" s="187"/>
      <c r="BY341" s="187"/>
      <c r="BZ341" s="187"/>
      <c r="CA341" s="187"/>
      <c r="CB341" s="187"/>
      <c r="CC341" s="187"/>
      <c r="CD341" s="187"/>
      <c r="CE341" s="187"/>
      <c r="CF341" s="187"/>
      <c r="CG341" s="187"/>
      <c r="CH341" s="187"/>
      <c r="CI341" s="187"/>
      <c r="CJ341" s="187"/>
      <c r="CK341" s="187"/>
      <c r="CL341" s="187"/>
      <c r="CM341" s="187"/>
      <c r="CN341" s="187"/>
    </row>
    <row r="342" spans="1:92">
      <c r="A342" s="182" t="s">
        <v>1273</v>
      </c>
      <c r="B342" s="182"/>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2"/>
      <c r="AL342" s="182"/>
      <c r="AM342" s="182"/>
      <c r="AN342" s="182"/>
      <c r="AO342" s="182"/>
      <c r="AP342" s="182"/>
      <c r="AQ342" s="182"/>
      <c r="AR342" s="182"/>
      <c r="AS342" s="182"/>
      <c r="AT342" s="187">
        <v>0</v>
      </c>
      <c r="AU342" s="187"/>
      <c r="AV342" s="187"/>
      <c r="AW342" s="187"/>
      <c r="AX342" s="187"/>
      <c r="AY342" s="187"/>
      <c r="AZ342" s="187"/>
      <c r="BA342" s="187"/>
      <c r="BB342" s="187"/>
      <c r="BC342" s="187"/>
      <c r="BD342" s="187"/>
      <c r="BE342" s="187"/>
      <c r="BF342" s="187"/>
      <c r="BG342" s="187"/>
      <c r="BH342" s="187"/>
      <c r="BI342" s="187"/>
      <c r="BJ342" s="187"/>
      <c r="BK342" s="187"/>
      <c r="BL342" s="187"/>
      <c r="BM342" s="187"/>
      <c r="BN342" s="187"/>
      <c r="BO342" s="187"/>
      <c r="BP342" s="187"/>
      <c r="BQ342" s="187"/>
      <c r="BR342" s="187"/>
      <c r="BS342" s="187"/>
      <c r="BT342" s="187"/>
      <c r="BU342" s="187">
        <v>61953774</v>
      </c>
      <c r="BV342" s="187"/>
      <c r="BW342" s="187"/>
      <c r="BX342" s="187"/>
      <c r="BY342" s="187"/>
      <c r="BZ342" s="187"/>
      <c r="CA342" s="187"/>
      <c r="CB342" s="187"/>
      <c r="CC342" s="187"/>
      <c r="CD342" s="187"/>
      <c r="CE342" s="187"/>
      <c r="CF342" s="187"/>
      <c r="CG342" s="187"/>
      <c r="CH342" s="187"/>
      <c r="CI342" s="187"/>
      <c r="CJ342" s="187"/>
      <c r="CK342" s="187"/>
      <c r="CL342" s="187"/>
      <c r="CM342" s="187"/>
      <c r="CN342" s="187"/>
    </row>
    <row r="343" spans="1:92">
      <c r="A343" s="182" t="s">
        <v>467</v>
      </c>
      <c r="B343" s="182"/>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c r="AA343" s="182"/>
      <c r="AB343" s="182"/>
      <c r="AC343" s="182"/>
      <c r="AD343" s="182"/>
      <c r="AE343" s="182"/>
      <c r="AF343" s="182"/>
      <c r="AG343" s="182"/>
      <c r="AH343" s="182"/>
      <c r="AI343" s="182"/>
      <c r="AJ343" s="182"/>
      <c r="AK343" s="182"/>
      <c r="AL343" s="182"/>
      <c r="AM343" s="182"/>
      <c r="AN343" s="182"/>
      <c r="AO343" s="182"/>
      <c r="AP343" s="182"/>
      <c r="AQ343" s="182"/>
      <c r="AR343" s="182"/>
      <c r="AS343" s="182"/>
      <c r="AT343" s="187">
        <v>26825441</v>
      </c>
      <c r="AU343" s="187"/>
      <c r="AV343" s="187"/>
      <c r="AW343" s="187"/>
      <c r="AX343" s="187"/>
      <c r="AY343" s="187"/>
      <c r="AZ343" s="187"/>
      <c r="BA343" s="187"/>
      <c r="BB343" s="187"/>
      <c r="BC343" s="187"/>
      <c r="BD343" s="187"/>
      <c r="BE343" s="187"/>
      <c r="BF343" s="187"/>
      <c r="BG343" s="187"/>
      <c r="BH343" s="187"/>
      <c r="BI343" s="187"/>
      <c r="BJ343" s="187"/>
      <c r="BK343" s="187"/>
      <c r="BL343" s="187"/>
      <c r="BM343" s="187"/>
      <c r="BN343" s="187"/>
      <c r="BO343" s="187"/>
      <c r="BP343" s="187"/>
      <c r="BQ343" s="187"/>
      <c r="BR343" s="187"/>
      <c r="BS343" s="187"/>
      <c r="BT343" s="187"/>
      <c r="BU343" s="187">
        <v>69049940</v>
      </c>
      <c r="BV343" s="187"/>
      <c r="BW343" s="187"/>
      <c r="BX343" s="187"/>
      <c r="BY343" s="187"/>
      <c r="BZ343" s="187"/>
      <c r="CA343" s="187"/>
      <c r="CB343" s="187"/>
      <c r="CC343" s="187"/>
      <c r="CD343" s="187"/>
      <c r="CE343" s="187"/>
      <c r="CF343" s="187"/>
      <c r="CG343" s="187"/>
      <c r="CH343" s="187"/>
      <c r="CI343" s="187"/>
      <c r="CJ343" s="187"/>
      <c r="CK343" s="187"/>
      <c r="CL343" s="187"/>
      <c r="CM343" s="187"/>
      <c r="CN343" s="187"/>
    </row>
    <row r="344" spans="1:92">
      <c r="A344" s="183" t="s">
        <v>956</v>
      </c>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c r="AK344" s="183"/>
      <c r="AL344" s="183"/>
      <c r="AM344" s="183"/>
      <c r="AN344" s="183"/>
      <c r="AO344" s="183"/>
      <c r="AP344" s="183"/>
      <c r="AQ344" s="183"/>
      <c r="AR344" s="183"/>
      <c r="AS344" s="183"/>
      <c r="AT344" s="198">
        <v>0</v>
      </c>
      <c r="AU344" s="198"/>
      <c r="AV344" s="198"/>
      <c r="AW344" s="198"/>
      <c r="AX344" s="198"/>
      <c r="AY344" s="198"/>
      <c r="AZ344" s="198"/>
      <c r="BA344" s="198"/>
      <c r="BB344" s="198"/>
      <c r="BC344" s="198"/>
      <c r="BD344" s="198"/>
      <c r="BE344" s="198"/>
      <c r="BF344" s="198"/>
      <c r="BG344" s="198"/>
      <c r="BH344" s="198"/>
      <c r="BI344" s="198"/>
      <c r="BJ344" s="198"/>
      <c r="BK344" s="198"/>
      <c r="BL344" s="198"/>
      <c r="BM344" s="198"/>
      <c r="BN344" s="198"/>
      <c r="BO344" s="198"/>
      <c r="BP344" s="198"/>
      <c r="BQ344" s="198"/>
      <c r="BR344" s="198"/>
      <c r="BS344" s="198"/>
      <c r="BT344" s="198"/>
      <c r="BU344" s="198">
        <v>0</v>
      </c>
      <c r="BV344" s="198"/>
      <c r="BW344" s="198"/>
      <c r="BX344" s="198"/>
      <c r="BY344" s="198"/>
      <c r="BZ344" s="198"/>
      <c r="CA344" s="198"/>
      <c r="CB344" s="198"/>
      <c r="CC344" s="198"/>
      <c r="CD344" s="198"/>
      <c r="CE344" s="198"/>
      <c r="CF344" s="198"/>
      <c r="CG344" s="198"/>
      <c r="CH344" s="198"/>
      <c r="CI344" s="198"/>
      <c r="CJ344" s="198"/>
      <c r="CK344" s="198"/>
      <c r="CL344" s="198"/>
      <c r="CM344" s="198"/>
      <c r="CN344" s="198"/>
    </row>
    <row r="345" spans="1:92">
      <c r="A345" s="182" t="s">
        <v>957</v>
      </c>
      <c r="B345" s="182"/>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182"/>
      <c r="AO345" s="182"/>
      <c r="AP345" s="182"/>
      <c r="AQ345" s="182"/>
      <c r="AR345" s="182"/>
      <c r="AS345" s="182"/>
      <c r="AT345" s="187">
        <v>0</v>
      </c>
      <c r="AU345" s="187"/>
      <c r="AV345" s="187"/>
      <c r="AW345" s="187"/>
      <c r="AX345" s="187"/>
      <c r="AY345" s="187"/>
      <c r="AZ345" s="187"/>
      <c r="BA345" s="187"/>
      <c r="BB345" s="187"/>
      <c r="BC345" s="187"/>
      <c r="BD345" s="187"/>
      <c r="BE345" s="187"/>
      <c r="BF345" s="187"/>
      <c r="BG345" s="187"/>
      <c r="BH345" s="187"/>
      <c r="BI345" s="187"/>
      <c r="BJ345" s="187"/>
      <c r="BK345" s="187"/>
      <c r="BL345" s="187"/>
      <c r="BM345" s="187"/>
      <c r="BN345" s="187"/>
      <c r="BO345" s="187"/>
      <c r="BP345" s="187"/>
      <c r="BQ345" s="187"/>
      <c r="BR345" s="187"/>
      <c r="BS345" s="187"/>
      <c r="BT345" s="187"/>
      <c r="BU345" s="187">
        <v>0</v>
      </c>
      <c r="BV345" s="187"/>
      <c r="BW345" s="187"/>
      <c r="BX345" s="187"/>
      <c r="BY345" s="187"/>
      <c r="BZ345" s="187"/>
      <c r="CA345" s="187"/>
      <c r="CB345" s="187"/>
      <c r="CC345" s="187"/>
      <c r="CD345" s="187"/>
      <c r="CE345" s="187"/>
      <c r="CF345" s="187"/>
      <c r="CG345" s="187"/>
      <c r="CH345" s="187"/>
      <c r="CI345" s="187"/>
      <c r="CJ345" s="187"/>
      <c r="CK345" s="187"/>
      <c r="CL345" s="187"/>
      <c r="CM345" s="187"/>
      <c r="CN345" s="187"/>
    </row>
    <row r="346" spans="1:92">
      <c r="A346" s="182" t="s">
        <v>958</v>
      </c>
      <c r="B346" s="182"/>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c r="AA346" s="182"/>
      <c r="AB346" s="182"/>
      <c r="AC346" s="182"/>
      <c r="AD346" s="182"/>
      <c r="AE346" s="182"/>
      <c r="AF346" s="182"/>
      <c r="AG346" s="182"/>
      <c r="AH346" s="182"/>
      <c r="AI346" s="182"/>
      <c r="AJ346" s="182"/>
      <c r="AK346" s="182"/>
      <c r="AL346" s="182"/>
      <c r="AM346" s="182"/>
      <c r="AN346" s="182"/>
      <c r="AO346" s="182"/>
      <c r="AP346" s="182"/>
      <c r="AQ346" s="182"/>
      <c r="AR346" s="182"/>
      <c r="AS346" s="182"/>
      <c r="AT346" s="187">
        <v>0</v>
      </c>
      <c r="AU346" s="187"/>
      <c r="AV346" s="187"/>
      <c r="AW346" s="187"/>
      <c r="AX346" s="187"/>
      <c r="AY346" s="187"/>
      <c r="AZ346" s="187"/>
      <c r="BA346" s="187"/>
      <c r="BB346" s="187"/>
      <c r="BC346" s="187"/>
      <c r="BD346" s="187"/>
      <c r="BE346" s="187"/>
      <c r="BF346" s="187"/>
      <c r="BG346" s="187"/>
      <c r="BH346" s="187"/>
      <c r="BI346" s="187"/>
      <c r="BJ346" s="187"/>
      <c r="BK346" s="187"/>
      <c r="BL346" s="187"/>
      <c r="BM346" s="187"/>
      <c r="BN346" s="187"/>
      <c r="BO346" s="187"/>
      <c r="BP346" s="187"/>
      <c r="BQ346" s="187"/>
      <c r="BR346" s="187"/>
      <c r="BS346" s="187"/>
      <c r="BT346" s="187"/>
      <c r="BU346" s="187">
        <v>0</v>
      </c>
      <c r="BV346" s="187"/>
      <c r="BW346" s="187"/>
      <c r="BX346" s="187"/>
      <c r="BY346" s="187"/>
      <c r="BZ346" s="187"/>
      <c r="CA346" s="187"/>
      <c r="CB346" s="187"/>
      <c r="CC346" s="187"/>
      <c r="CD346" s="187"/>
      <c r="CE346" s="187"/>
      <c r="CF346" s="187"/>
      <c r="CG346" s="187"/>
      <c r="CH346" s="187"/>
      <c r="CI346" s="187"/>
      <c r="CJ346" s="187"/>
      <c r="CK346" s="187"/>
      <c r="CL346" s="187"/>
      <c r="CM346" s="187"/>
      <c r="CN346" s="187"/>
    </row>
    <row r="347" spans="1:92">
      <c r="A347" s="182" t="s">
        <v>959</v>
      </c>
      <c r="B347" s="182"/>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182"/>
      <c r="AG347" s="182"/>
      <c r="AH347" s="182"/>
      <c r="AI347" s="182"/>
      <c r="AJ347" s="182"/>
      <c r="AK347" s="182"/>
      <c r="AL347" s="182"/>
      <c r="AM347" s="182"/>
      <c r="AN347" s="182"/>
      <c r="AO347" s="182"/>
      <c r="AP347" s="182"/>
      <c r="AQ347" s="182"/>
      <c r="AR347" s="182"/>
      <c r="AS347" s="182"/>
      <c r="AT347" s="187">
        <v>0</v>
      </c>
      <c r="AU347" s="187"/>
      <c r="AV347" s="187"/>
      <c r="AW347" s="187"/>
      <c r="AX347" s="187"/>
      <c r="AY347" s="187"/>
      <c r="AZ347" s="187"/>
      <c r="BA347" s="187"/>
      <c r="BB347" s="187"/>
      <c r="BC347" s="187"/>
      <c r="BD347" s="187"/>
      <c r="BE347" s="187"/>
      <c r="BF347" s="187"/>
      <c r="BG347" s="187"/>
      <c r="BH347" s="187"/>
      <c r="BI347" s="187"/>
      <c r="BJ347" s="187"/>
      <c r="BK347" s="187"/>
      <c r="BL347" s="187"/>
      <c r="BM347" s="187"/>
      <c r="BN347" s="187"/>
      <c r="BO347" s="187"/>
      <c r="BP347" s="187"/>
      <c r="BQ347" s="187"/>
      <c r="BR347" s="187"/>
      <c r="BS347" s="187"/>
      <c r="BT347" s="187"/>
      <c r="BU347" s="187">
        <v>0</v>
      </c>
      <c r="BV347" s="187"/>
      <c r="BW347" s="187"/>
      <c r="BX347" s="187"/>
      <c r="BY347" s="187"/>
      <c r="BZ347" s="187"/>
      <c r="CA347" s="187"/>
      <c r="CB347" s="187"/>
      <c r="CC347" s="187"/>
      <c r="CD347" s="187"/>
      <c r="CE347" s="187"/>
      <c r="CF347" s="187"/>
      <c r="CG347" s="187"/>
      <c r="CH347" s="187"/>
      <c r="CI347" s="187"/>
      <c r="CJ347" s="187"/>
      <c r="CK347" s="187"/>
      <c r="CL347" s="187"/>
      <c r="CM347" s="187"/>
      <c r="CN347" s="187"/>
    </row>
    <row r="348" spans="1:92">
      <c r="A348" s="182" t="s">
        <v>467</v>
      </c>
      <c r="B348" s="182"/>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7">
        <v>0</v>
      </c>
      <c r="AU348" s="187"/>
      <c r="AV348" s="187"/>
      <c r="AW348" s="187"/>
      <c r="AX348" s="187"/>
      <c r="AY348" s="187"/>
      <c r="AZ348" s="187"/>
      <c r="BA348" s="187"/>
      <c r="BB348" s="187"/>
      <c r="BC348" s="187"/>
      <c r="BD348" s="187"/>
      <c r="BE348" s="187"/>
      <c r="BF348" s="187"/>
      <c r="BG348" s="187"/>
      <c r="BH348" s="187"/>
      <c r="BI348" s="187"/>
      <c r="BJ348" s="187"/>
      <c r="BK348" s="187"/>
      <c r="BL348" s="187"/>
      <c r="BM348" s="187"/>
      <c r="BN348" s="187"/>
      <c r="BO348" s="187"/>
      <c r="BP348" s="187"/>
      <c r="BQ348" s="187"/>
      <c r="BR348" s="187"/>
      <c r="BS348" s="187"/>
      <c r="BT348" s="187"/>
      <c r="BU348" s="187">
        <v>0</v>
      </c>
      <c r="BV348" s="187"/>
      <c r="BW348" s="187"/>
      <c r="BX348" s="187"/>
      <c r="BY348" s="187"/>
      <c r="BZ348" s="187"/>
      <c r="CA348" s="187"/>
      <c r="CB348" s="187"/>
      <c r="CC348" s="187"/>
      <c r="CD348" s="187"/>
      <c r="CE348" s="187"/>
      <c r="CF348" s="187"/>
      <c r="CG348" s="187"/>
      <c r="CH348" s="187"/>
      <c r="CI348" s="187"/>
      <c r="CJ348" s="187"/>
      <c r="CK348" s="187"/>
      <c r="CL348" s="187"/>
      <c r="CM348" s="187"/>
      <c r="CN348" s="187"/>
    </row>
    <row r="349" spans="1:92">
      <c r="A349" s="183" t="s">
        <v>960</v>
      </c>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83"/>
      <c r="AL349" s="183"/>
      <c r="AM349" s="183"/>
      <c r="AN349" s="183"/>
      <c r="AO349" s="183"/>
      <c r="AP349" s="183"/>
      <c r="AQ349" s="183"/>
      <c r="AR349" s="183"/>
      <c r="AS349" s="183"/>
      <c r="AT349" s="198">
        <v>0</v>
      </c>
      <c r="AU349" s="198"/>
      <c r="AV349" s="198"/>
      <c r="AW349" s="198"/>
      <c r="AX349" s="198"/>
      <c r="AY349" s="198"/>
      <c r="AZ349" s="198"/>
      <c r="BA349" s="198"/>
      <c r="BB349" s="198"/>
      <c r="BC349" s="198"/>
      <c r="BD349" s="198"/>
      <c r="BE349" s="198"/>
      <c r="BF349" s="198"/>
      <c r="BG349" s="198"/>
      <c r="BH349" s="198"/>
      <c r="BI349" s="198"/>
      <c r="BJ349" s="198"/>
      <c r="BK349" s="198"/>
      <c r="BL349" s="198"/>
      <c r="BM349" s="198"/>
      <c r="BN349" s="198"/>
      <c r="BO349" s="198"/>
      <c r="BP349" s="198"/>
      <c r="BQ349" s="198"/>
      <c r="BR349" s="198"/>
      <c r="BS349" s="198"/>
      <c r="BT349" s="198"/>
      <c r="BU349" s="198">
        <v>0</v>
      </c>
      <c r="BV349" s="198"/>
      <c r="BW349" s="198"/>
      <c r="BX349" s="198"/>
      <c r="BY349" s="198"/>
      <c r="BZ349" s="198"/>
      <c r="CA349" s="198"/>
      <c r="CB349" s="198"/>
      <c r="CC349" s="198"/>
      <c r="CD349" s="198"/>
      <c r="CE349" s="198"/>
      <c r="CF349" s="198"/>
      <c r="CG349" s="198"/>
      <c r="CH349" s="198"/>
      <c r="CI349" s="198"/>
      <c r="CJ349" s="198"/>
      <c r="CK349" s="198"/>
      <c r="CL349" s="198"/>
      <c r="CM349" s="198"/>
      <c r="CN349" s="198"/>
    </row>
    <row r="350" spans="1:92">
      <c r="A350" s="182" t="s">
        <v>1274</v>
      </c>
      <c r="B350" s="182"/>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c r="AA350" s="182"/>
      <c r="AB350" s="182"/>
      <c r="AC350" s="182"/>
      <c r="AD350" s="182"/>
      <c r="AE350" s="182"/>
      <c r="AF350" s="182"/>
      <c r="AG350" s="182"/>
      <c r="AH350" s="182"/>
      <c r="AI350" s="182"/>
      <c r="AJ350" s="182"/>
      <c r="AK350" s="182"/>
      <c r="AL350" s="182"/>
      <c r="AM350" s="182"/>
      <c r="AN350" s="182"/>
      <c r="AO350" s="182"/>
      <c r="AP350" s="182"/>
      <c r="AQ350" s="182"/>
      <c r="AR350" s="182"/>
      <c r="AS350" s="182"/>
      <c r="AT350" s="187">
        <v>0</v>
      </c>
      <c r="AU350" s="187"/>
      <c r="AV350" s="187"/>
      <c r="AW350" s="187"/>
      <c r="AX350" s="187"/>
      <c r="AY350" s="187"/>
      <c r="AZ350" s="187"/>
      <c r="BA350" s="187"/>
      <c r="BB350" s="187"/>
      <c r="BC350" s="187"/>
      <c r="BD350" s="187"/>
      <c r="BE350" s="187"/>
      <c r="BF350" s="187"/>
      <c r="BG350" s="187"/>
      <c r="BH350" s="187"/>
      <c r="BI350" s="187"/>
      <c r="BJ350" s="187"/>
      <c r="BK350" s="187"/>
      <c r="BL350" s="187"/>
      <c r="BM350" s="187"/>
      <c r="BN350" s="187"/>
      <c r="BO350" s="187"/>
      <c r="BP350" s="187"/>
      <c r="BQ350" s="187"/>
      <c r="BR350" s="187"/>
      <c r="BS350" s="187"/>
      <c r="BT350" s="187"/>
      <c r="BU350" s="187">
        <v>0</v>
      </c>
      <c r="BV350" s="187"/>
      <c r="BW350" s="187"/>
      <c r="BX350" s="187"/>
      <c r="BY350" s="187"/>
      <c r="BZ350" s="187"/>
      <c r="CA350" s="187"/>
      <c r="CB350" s="187"/>
      <c r="CC350" s="187"/>
      <c r="CD350" s="187"/>
      <c r="CE350" s="187"/>
      <c r="CF350" s="187"/>
      <c r="CG350" s="187"/>
      <c r="CH350" s="187"/>
      <c r="CI350" s="187"/>
      <c r="CJ350" s="187"/>
      <c r="CK350" s="187"/>
      <c r="CL350" s="187"/>
      <c r="CM350" s="187"/>
      <c r="CN350" s="187"/>
    </row>
    <row r="351" spans="1:92">
      <c r="A351" s="182" t="s">
        <v>1275</v>
      </c>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c r="AG351" s="182"/>
      <c r="AH351" s="182"/>
      <c r="AI351" s="182"/>
      <c r="AJ351" s="182"/>
      <c r="AK351" s="182"/>
      <c r="AL351" s="182"/>
      <c r="AM351" s="182"/>
      <c r="AN351" s="182"/>
      <c r="AO351" s="182"/>
      <c r="AP351" s="182"/>
      <c r="AQ351" s="182"/>
      <c r="AR351" s="182"/>
      <c r="AS351" s="182"/>
      <c r="AT351" s="187">
        <v>110186102</v>
      </c>
      <c r="AU351" s="187"/>
      <c r="AV351" s="187"/>
      <c r="AW351" s="187"/>
      <c r="AX351" s="187"/>
      <c r="AY351" s="187"/>
      <c r="AZ351" s="187"/>
      <c r="BA351" s="187"/>
      <c r="BB351" s="187"/>
      <c r="BC351" s="187"/>
      <c r="BD351" s="187"/>
      <c r="BE351" s="187"/>
      <c r="BF351" s="187"/>
      <c r="BG351" s="187"/>
      <c r="BH351" s="187"/>
      <c r="BI351" s="187"/>
      <c r="BJ351" s="187"/>
      <c r="BK351" s="187"/>
      <c r="BL351" s="187"/>
      <c r="BM351" s="187"/>
      <c r="BN351" s="187"/>
      <c r="BO351" s="187"/>
      <c r="BP351" s="187"/>
      <c r="BQ351" s="187"/>
      <c r="BR351" s="187"/>
      <c r="BS351" s="187"/>
      <c r="BT351" s="187"/>
      <c r="BU351" s="187">
        <v>480000000</v>
      </c>
      <c r="BV351" s="187"/>
      <c r="BW351" s="187"/>
      <c r="BX351" s="187"/>
      <c r="BY351" s="187"/>
      <c r="BZ351" s="187"/>
      <c r="CA351" s="187"/>
      <c r="CB351" s="187"/>
      <c r="CC351" s="187"/>
      <c r="CD351" s="187"/>
      <c r="CE351" s="187"/>
      <c r="CF351" s="187"/>
      <c r="CG351" s="187"/>
      <c r="CH351" s="187"/>
      <c r="CI351" s="187"/>
      <c r="CJ351" s="187"/>
      <c r="CK351" s="187"/>
      <c r="CL351" s="187"/>
      <c r="CM351" s="187"/>
      <c r="CN351" s="187"/>
    </row>
    <row r="352" spans="1:92">
      <c r="A352" s="182" t="s">
        <v>1262</v>
      </c>
      <c r="B352" s="182"/>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182"/>
      <c r="AG352" s="182"/>
      <c r="AH352" s="182"/>
      <c r="AI352" s="182"/>
      <c r="AJ352" s="182"/>
      <c r="AK352" s="182"/>
      <c r="AL352" s="182"/>
      <c r="AM352" s="182"/>
      <c r="AN352" s="182"/>
      <c r="AO352" s="182"/>
      <c r="AP352" s="182"/>
      <c r="AQ352" s="182"/>
      <c r="AR352" s="182"/>
      <c r="AS352" s="182"/>
      <c r="AT352" s="187">
        <v>74186102</v>
      </c>
      <c r="AU352" s="187"/>
      <c r="AV352" s="187"/>
      <c r="AW352" s="187"/>
      <c r="AX352" s="187"/>
      <c r="AY352" s="187"/>
      <c r="AZ352" s="187"/>
      <c r="BA352" s="187"/>
      <c r="BB352" s="187"/>
      <c r="BC352" s="187"/>
      <c r="BD352" s="187"/>
      <c r="BE352" s="187"/>
      <c r="BF352" s="187"/>
      <c r="BG352" s="187"/>
      <c r="BH352" s="187"/>
      <c r="BI352" s="187"/>
      <c r="BJ352" s="187"/>
      <c r="BK352" s="187"/>
      <c r="BL352" s="187"/>
      <c r="BM352" s="187"/>
      <c r="BN352" s="187"/>
      <c r="BO352" s="187"/>
      <c r="BP352" s="187"/>
      <c r="BQ352" s="187"/>
      <c r="BR352" s="187"/>
      <c r="BS352" s="187"/>
      <c r="BT352" s="187"/>
      <c r="BU352" s="187">
        <v>0</v>
      </c>
      <c r="BV352" s="187"/>
      <c r="BW352" s="187"/>
      <c r="BX352" s="187"/>
      <c r="BY352" s="187"/>
      <c r="BZ352" s="187"/>
      <c r="CA352" s="187"/>
      <c r="CB352" s="187"/>
      <c r="CC352" s="187"/>
      <c r="CD352" s="187"/>
      <c r="CE352" s="187"/>
      <c r="CF352" s="187"/>
      <c r="CG352" s="187"/>
      <c r="CH352" s="187"/>
      <c r="CI352" s="187"/>
      <c r="CJ352" s="187"/>
      <c r="CK352" s="187"/>
      <c r="CL352" s="187"/>
      <c r="CM352" s="187"/>
      <c r="CN352" s="187"/>
    </row>
    <row r="353" spans="1:92">
      <c r="A353" s="182" t="s">
        <v>1263</v>
      </c>
      <c r="B353" s="182"/>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c r="AA353" s="182"/>
      <c r="AB353" s="182"/>
      <c r="AC353" s="182"/>
      <c r="AD353" s="182"/>
      <c r="AE353" s="182"/>
      <c r="AF353" s="182"/>
      <c r="AG353" s="182"/>
      <c r="AH353" s="182"/>
      <c r="AI353" s="182"/>
      <c r="AJ353" s="182"/>
      <c r="AK353" s="182"/>
      <c r="AL353" s="182"/>
      <c r="AM353" s="182"/>
      <c r="AN353" s="182"/>
      <c r="AO353" s="182"/>
      <c r="AP353" s="182"/>
      <c r="AQ353" s="182"/>
      <c r="AR353" s="182"/>
      <c r="AS353" s="182"/>
      <c r="AT353" s="187">
        <v>36000000</v>
      </c>
      <c r="AU353" s="187"/>
      <c r="AV353" s="187"/>
      <c r="AW353" s="187"/>
      <c r="AX353" s="187"/>
      <c r="AY353" s="187"/>
      <c r="AZ353" s="187"/>
      <c r="BA353" s="187"/>
      <c r="BB353" s="187"/>
      <c r="BC353" s="187"/>
      <c r="BD353" s="187"/>
      <c r="BE353" s="187"/>
      <c r="BF353" s="187"/>
      <c r="BG353" s="187"/>
      <c r="BH353" s="187"/>
      <c r="BI353" s="187"/>
      <c r="BJ353" s="187"/>
      <c r="BK353" s="187"/>
      <c r="BL353" s="187"/>
      <c r="BM353" s="187"/>
      <c r="BN353" s="187"/>
      <c r="BO353" s="187"/>
      <c r="BP353" s="187"/>
      <c r="BQ353" s="187"/>
      <c r="BR353" s="187"/>
      <c r="BS353" s="187"/>
      <c r="BT353" s="187"/>
      <c r="BU353" s="187">
        <v>0</v>
      </c>
      <c r="BV353" s="187"/>
      <c r="BW353" s="187"/>
      <c r="BX353" s="187"/>
      <c r="BY353" s="187"/>
      <c r="BZ353" s="187"/>
      <c r="CA353" s="187"/>
      <c r="CB353" s="187"/>
      <c r="CC353" s="187"/>
      <c r="CD353" s="187"/>
      <c r="CE353" s="187"/>
      <c r="CF353" s="187"/>
      <c r="CG353" s="187"/>
      <c r="CH353" s="187"/>
      <c r="CI353" s="187"/>
      <c r="CJ353" s="187"/>
      <c r="CK353" s="187"/>
      <c r="CL353" s="187"/>
      <c r="CM353" s="187"/>
      <c r="CN353" s="187"/>
    </row>
    <row r="354" spans="1:92">
      <c r="A354" s="182" t="s">
        <v>1264</v>
      </c>
      <c r="B354" s="182"/>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182"/>
      <c r="AO354" s="182"/>
      <c r="AP354" s="182"/>
      <c r="AQ354" s="182"/>
      <c r="AR354" s="182"/>
      <c r="AS354" s="182"/>
      <c r="AT354" s="187">
        <v>0</v>
      </c>
      <c r="AU354" s="187"/>
      <c r="AV354" s="187"/>
      <c r="AW354" s="187"/>
      <c r="AX354" s="187"/>
      <c r="AY354" s="187"/>
      <c r="AZ354" s="187"/>
      <c r="BA354" s="187"/>
      <c r="BB354" s="187"/>
      <c r="BC354" s="187"/>
      <c r="BD354" s="187"/>
      <c r="BE354" s="187"/>
      <c r="BF354" s="187"/>
      <c r="BG354" s="187"/>
      <c r="BH354" s="187"/>
      <c r="BI354" s="187"/>
      <c r="BJ354" s="187"/>
      <c r="BK354" s="187"/>
      <c r="BL354" s="187"/>
      <c r="BM354" s="187"/>
      <c r="BN354" s="187"/>
      <c r="BO354" s="187"/>
      <c r="BP354" s="187"/>
      <c r="BQ354" s="187"/>
      <c r="BR354" s="187"/>
      <c r="BS354" s="187"/>
      <c r="BT354" s="187"/>
      <c r="BU354" s="187">
        <v>480000000</v>
      </c>
      <c r="BV354" s="187"/>
      <c r="BW354" s="187"/>
      <c r="BX354" s="187"/>
      <c r="BY354" s="187"/>
      <c r="BZ354" s="187"/>
      <c r="CA354" s="187"/>
      <c r="CB354" s="187"/>
      <c r="CC354" s="187"/>
      <c r="CD354" s="187"/>
      <c r="CE354" s="187"/>
      <c r="CF354" s="187"/>
      <c r="CG354" s="187"/>
      <c r="CH354" s="187"/>
      <c r="CI354" s="187"/>
      <c r="CJ354" s="187"/>
      <c r="CK354" s="187"/>
      <c r="CL354" s="187"/>
      <c r="CM354" s="187"/>
      <c r="CN354" s="187"/>
    </row>
    <row r="355" spans="1:92">
      <c r="A355" s="182" t="s">
        <v>1276</v>
      </c>
      <c r="B355" s="182"/>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c r="AA355" s="182"/>
      <c r="AB355" s="182"/>
      <c r="AC355" s="182"/>
      <c r="AD355" s="182"/>
      <c r="AE355" s="182"/>
      <c r="AF355" s="182"/>
      <c r="AG355" s="182"/>
      <c r="AH355" s="182"/>
      <c r="AI355" s="182"/>
      <c r="AJ355" s="182"/>
      <c r="AK355" s="182"/>
      <c r="AL355" s="182"/>
      <c r="AM355" s="182"/>
      <c r="AN355" s="182"/>
      <c r="AO355" s="182"/>
      <c r="AP355" s="182"/>
      <c r="AQ355" s="182"/>
      <c r="AR355" s="182"/>
      <c r="AS355" s="182"/>
      <c r="AT355" s="187">
        <v>0</v>
      </c>
      <c r="AU355" s="187"/>
      <c r="AV355" s="187"/>
      <c r="AW355" s="187"/>
      <c r="AX355" s="187"/>
      <c r="AY355" s="187"/>
      <c r="AZ355" s="187"/>
      <c r="BA355" s="187"/>
      <c r="BB355" s="187"/>
      <c r="BC355" s="187"/>
      <c r="BD355" s="187"/>
      <c r="BE355" s="187"/>
      <c r="BF355" s="187"/>
      <c r="BG355" s="187"/>
      <c r="BH355" s="187"/>
      <c r="BI355" s="187"/>
      <c r="BJ355" s="187"/>
      <c r="BK355" s="187"/>
      <c r="BL355" s="187"/>
      <c r="BM355" s="187"/>
      <c r="BN355" s="187"/>
      <c r="BO355" s="187"/>
      <c r="BP355" s="187"/>
      <c r="BQ355" s="187"/>
      <c r="BR355" s="187"/>
      <c r="BS355" s="187"/>
      <c r="BT355" s="187"/>
      <c r="BU355" s="187">
        <v>67587626</v>
      </c>
      <c r="BV355" s="187"/>
      <c r="BW355" s="187"/>
      <c r="BX355" s="187"/>
      <c r="BY355" s="187"/>
      <c r="BZ355" s="187"/>
      <c r="CA355" s="187"/>
      <c r="CB355" s="187"/>
      <c r="CC355" s="187"/>
      <c r="CD355" s="187"/>
      <c r="CE355" s="187"/>
      <c r="CF355" s="187"/>
      <c r="CG355" s="187"/>
      <c r="CH355" s="187"/>
      <c r="CI355" s="187"/>
      <c r="CJ355" s="187"/>
      <c r="CK355" s="187"/>
      <c r="CL355" s="187"/>
      <c r="CM355" s="187"/>
      <c r="CN355" s="187"/>
    </row>
    <row r="356" spans="1:92">
      <c r="A356" s="183" t="s">
        <v>467</v>
      </c>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83"/>
      <c r="AL356" s="183"/>
      <c r="AM356" s="183"/>
      <c r="AN356" s="183"/>
      <c r="AO356" s="183"/>
      <c r="AP356" s="183"/>
      <c r="AQ356" s="183"/>
      <c r="AR356" s="183"/>
      <c r="AS356" s="183"/>
      <c r="AT356" s="198">
        <v>110186102</v>
      </c>
      <c r="AU356" s="198"/>
      <c r="AV356" s="198"/>
      <c r="AW356" s="198"/>
      <c r="AX356" s="198"/>
      <c r="AY356" s="198"/>
      <c r="AZ356" s="198"/>
      <c r="BA356" s="198"/>
      <c r="BB356" s="198"/>
      <c r="BC356" s="198"/>
      <c r="BD356" s="198"/>
      <c r="BE356" s="198"/>
      <c r="BF356" s="198"/>
      <c r="BG356" s="198"/>
      <c r="BH356" s="198"/>
      <c r="BI356" s="198"/>
      <c r="BJ356" s="198"/>
      <c r="BK356" s="198"/>
      <c r="BL356" s="198"/>
      <c r="BM356" s="198"/>
      <c r="BN356" s="198"/>
      <c r="BO356" s="198"/>
      <c r="BP356" s="198"/>
      <c r="BQ356" s="198"/>
      <c r="BR356" s="198"/>
      <c r="BS356" s="198"/>
      <c r="BT356" s="198"/>
      <c r="BU356" s="198">
        <v>547587626</v>
      </c>
      <c r="BV356" s="198"/>
      <c r="BW356" s="198"/>
      <c r="BX356" s="198"/>
      <c r="BY356" s="198"/>
      <c r="BZ356" s="198"/>
      <c r="CA356" s="198"/>
      <c r="CB356" s="198"/>
      <c r="CC356" s="198"/>
      <c r="CD356" s="198"/>
      <c r="CE356" s="198"/>
      <c r="CF356" s="198"/>
      <c r="CG356" s="198"/>
      <c r="CH356" s="198"/>
      <c r="CI356" s="198"/>
      <c r="CJ356" s="198"/>
      <c r="CK356" s="198"/>
      <c r="CL356" s="198"/>
      <c r="CM356" s="198"/>
      <c r="CN356" s="198"/>
    </row>
    <row r="357" spans="1:92">
      <c r="A357" s="182" t="s">
        <v>1277</v>
      </c>
      <c r="B357" s="182"/>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2"/>
      <c r="AL357" s="182"/>
      <c r="AM357" s="182"/>
      <c r="AN357" s="182"/>
      <c r="AO357" s="182"/>
      <c r="AP357" s="182"/>
      <c r="AQ357" s="182"/>
      <c r="AR357" s="182"/>
      <c r="AS357" s="182"/>
      <c r="AT357" s="187">
        <v>0</v>
      </c>
      <c r="AU357" s="187"/>
      <c r="AV357" s="187"/>
      <c r="AW357" s="187"/>
      <c r="AX357" s="187"/>
      <c r="AY357" s="187"/>
      <c r="AZ357" s="187"/>
      <c r="BA357" s="187"/>
      <c r="BB357" s="187"/>
      <c r="BC357" s="187"/>
      <c r="BD357" s="187"/>
      <c r="BE357" s="187"/>
      <c r="BF357" s="187"/>
      <c r="BG357" s="187"/>
      <c r="BH357" s="187"/>
      <c r="BI357" s="187"/>
      <c r="BJ357" s="187"/>
      <c r="BK357" s="187"/>
      <c r="BL357" s="187"/>
      <c r="BM357" s="187"/>
      <c r="BN357" s="187"/>
      <c r="BO357" s="187"/>
      <c r="BP357" s="187"/>
      <c r="BQ357" s="187"/>
      <c r="BR357" s="187"/>
      <c r="BS357" s="187"/>
      <c r="BT357" s="187"/>
      <c r="BU357" s="187">
        <v>0</v>
      </c>
      <c r="BV357" s="187"/>
      <c r="BW357" s="187"/>
      <c r="BX357" s="187"/>
      <c r="BY357" s="187"/>
      <c r="BZ357" s="187"/>
      <c r="CA357" s="187"/>
      <c r="CB357" s="187"/>
      <c r="CC357" s="187"/>
      <c r="CD357" s="187"/>
      <c r="CE357" s="187"/>
      <c r="CF357" s="187"/>
      <c r="CG357" s="187"/>
      <c r="CH357" s="187"/>
      <c r="CI357" s="187"/>
      <c r="CJ357" s="187"/>
      <c r="CK357" s="187"/>
      <c r="CL357" s="187"/>
      <c r="CM357" s="187"/>
      <c r="CN357" s="187"/>
    </row>
    <row r="358" spans="1:92">
      <c r="A358" s="182" t="s">
        <v>1275</v>
      </c>
      <c r="B358" s="182"/>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c r="AA358" s="182"/>
      <c r="AB358" s="182"/>
      <c r="AC358" s="182"/>
      <c r="AD358" s="182"/>
      <c r="AE358" s="182"/>
      <c r="AF358" s="182"/>
      <c r="AG358" s="182"/>
      <c r="AH358" s="182"/>
      <c r="AI358" s="182"/>
      <c r="AJ358" s="182"/>
      <c r="AK358" s="182"/>
      <c r="AL358" s="182"/>
      <c r="AM358" s="182"/>
      <c r="AN358" s="182"/>
      <c r="AO358" s="182"/>
      <c r="AP358" s="182"/>
      <c r="AQ358" s="182"/>
      <c r="AR358" s="182"/>
      <c r="AS358" s="182"/>
      <c r="AT358" s="187">
        <v>0</v>
      </c>
      <c r="AU358" s="187"/>
      <c r="AV358" s="187"/>
      <c r="AW358" s="187"/>
      <c r="AX358" s="187"/>
      <c r="AY358" s="187"/>
      <c r="AZ358" s="187"/>
      <c r="BA358" s="187"/>
      <c r="BB358" s="187"/>
      <c r="BC358" s="187"/>
      <c r="BD358" s="187"/>
      <c r="BE358" s="187"/>
      <c r="BF358" s="187"/>
      <c r="BG358" s="187"/>
      <c r="BH358" s="187"/>
      <c r="BI358" s="187"/>
      <c r="BJ358" s="187"/>
      <c r="BK358" s="187"/>
      <c r="BL358" s="187"/>
      <c r="BM358" s="187"/>
      <c r="BN358" s="187"/>
      <c r="BO358" s="187"/>
      <c r="BP358" s="187"/>
      <c r="BQ358" s="187"/>
      <c r="BR358" s="187"/>
      <c r="BS358" s="187"/>
      <c r="BT358" s="187"/>
      <c r="BU358" s="187">
        <v>0</v>
      </c>
      <c r="BV358" s="187"/>
      <c r="BW358" s="187"/>
      <c r="BX358" s="187"/>
      <c r="BY358" s="187"/>
      <c r="BZ358" s="187"/>
      <c r="CA358" s="187"/>
      <c r="CB358" s="187"/>
      <c r="CC358" s="187"/>
      <c r="CD358" s="187"/>
      <c r="CE358" s="187"/>
      <c r="CF358" s="187"/>
      <c r="CG358" s="187"/>
      <c r="CH358" s="187"/>
      <c r="CI358" s="187"/>
      <c r="CJ358" s="187"/>
      <c r="CK358" s="187"/>
      <c r="CL358" s="187"/>
      <c r="CM358" s="187"/>
      <c r="CN358" s="187"/>
    </row>
    <row r="359" spans="1:92">
      <c r="A359" s="182" t="s">
        <v>1276</v>
      </c>
      <c r="B359" s="182"/>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c r="AA359" s="182"/>
      <c r="AB359" s="182"/>
      <c r="AC359" s="182"/>
      <c r="AD359" s="182"/>
      <c r="AE359" s="182"/>
      <c r="AF359" s="182"/>
      <c r="AG359" s="182"/>
      <c r="AH359" s="182"/>
      <c r="AI359" s="182"/>
      <c r="AJ359" s="182"/>
      <c r="AK359" s="182"/>
      <c r="AL359" s="182"/>
      <c r="AM359" s="182"/>
      <c r="AN359" s="182"/>
      <c r="AO359" s="182"/>
      <c r="AP359" s="182"/>
      <c r="AQ359" s="182"/>
      <c r="AR359" s="182"/>
      <c r="AS359" s="182"/>
      <c r="AT359" s="187">
        <v>0</v>
      </c>
      <c r="AU359" s="187"/>
      <c r="AV359" s="187"/>
      <c r="AW359" s="187"/>
      <c r="AX359" s="187"/>
      <c r="AY359" s="187"/>
      <c r="AZ359" s="187"/>
      <c r="BA359" s="187"/>
      <c r="BB359" s="187"/>
      <c r="BC359" s="187"/>
      <c r="BD359" s="187"/>
      <c r="BE359" s="187"/>
      <c r="BF359" s="187"/>
      <c r="BG359" s="187"/>
      <c r="BH359" s="187"/>
      <c r="BI359" s="187"/>
      <c r="BJ359" s="187"/>
      <c r="BK359" s="187"/>
      <c r="BL359" s="187"/>
      <c r="BM359" s="187"/>
      <c r="BN359" s="187"/>
      <c r="BO359" s="187"/>
      <c r="BP359" s="187"/>
      <c r="BQ359" s="187"/>
      <c r="BR359" s="187"/>
      <c r="BS359" s="187"/>
      <c r="BT359" s="187"/>
      <c r="BU359" s="187">
        <v>0</v>
      </c>
      <c r="BV359" s="187"/>
      <c r="BW359" s="187"/>
      <c r="BX359" s="187"/>
      <c r="BY359" s="187"/>
      <c r="BZ359" s="187"/>
      <c r="CA359" s="187"/>
      <c r="CB359" s="187"/>
      <c r="CC359" s="187"/>
      <c r="CD359" s="187"/>
      <c r="CE359" s="187"/>
      <c r="CF359" s="187"/>
      <c r="CG359" s="187"/>
      <c r="CH359" s="187"/>
      <c r="CI359" s="187"/>
      <c r="CJ359" s="187"/>
      <c r="CK359" s="187"/>
      <c r="CL359" s="187"/>
      <c r="CM359" s="187"/>
      <c r="CN359" s="187"/>
    </row>
    <row r="360" spans="1:92">
      <c r="A360" s="183" t="s">
        <v>467</v>
      </c>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c r="AA360" s="183"/>
      <c r="AB360" s="183"/>
      <c r="AC360" s="183"/>
      <c r="AD360" s="183"/>
      <c r="AE360" s="183"/>
      <c r="AF360" s="183"/>
      <c r="AG360" s="183"/>
      <c r="AH360" s="183"/>
      <c r="AI360" s="183"/>
      <c r="AJ360" s="183"/>
      <c r="AK360" s="183"/>
      <c r="AL360" s="183"/>
      <c r="AM360" s="183"/>
      <c r="AN360" s="183"/>
      <c r="AO360" s="183"/>
      <c r="AP360" s="183"/>
      <c r="AQ360" s="183"/>
      <c r="AR360" s="183"/>
      <c r="AS360" s="183"/>
      <c r="AT360" s="198">
        <v>0</v>
      </c>
      <c r="AU360" s="198"/>
      <c r="AV360" s="198"/>
      <c r="AW360" s="198"/>
      <c r="AX360" s="198"/>
      <c r="AY360" s="198"/>
      <c r="AZ360" s="198"/>
      <c r="BA360" s="198"/>
      <c r="BB360" s="198"/>
      <c r="BC360" s="198"/>
      <c r="BD360" s="198"/>
      <c r="BE360" s="198"/>
      <c r="BF360" s="198"/>
      <c r="BG360" s="198"/>
      <c r="BH360" s="198"/>
      <c r="BI360" s="198"/>
      <c r="BJ360" s="198"/>
      <c r="BK360" s="198"/>
      <c r="BL360" s="198"/>
      <c r="BM360" s="198"/>
      <c r="BN360" s="198"/>
      <c r="BO360" s="198"/>
      <c r="BP360" s="198"/>
      <c r="BQ360" s="198"/>
      <c r="BR360" s="198"/>
      <c r="BS360" s="198"/>
      <c r="BT360" s="198"/>
      <c r="BU360" s="198">
        <v>0</v>
      </c>
      <c r="BV360" s="198"/>
      <c r="BW360" s="198"/>
      <c r="BX360" s="198"/>
      <c r="BY360" s="198"/>
      <c r="BZ360" s="198"/>
      <c r="CA360" s="198"/>
      <c r="CB360" s="198"/>
      <c r="CC360" s="198"/>
      <c r="CD360" s="198"/>
      <c r="CE360" s="198"/>
      <c r="CF360" s="198"/>
      <c r="CG360" s="198"/>
      <c r="CH360" s="198"/>
      <c r="CI360" s="198"/>
      <c r="CJ360" s="198"/>
      <c r="CK360" s="198"/>
      <c r="CL360" s="198"/>
      <c r="CM360" s="198"/>
      <c r="CN360" s="198"/>
    </row>
    <row r="361" spans="1:92">
      <c r="A361" s="183" t="s">
        <v>961</v>
      </c>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c r="AA361" s="183"/>
      <c r="AB361" s="183"/>
      <c r="AC361" s="183"/>
      <c r="AD361" s="183"/>
      <c r="AE361" s="183"/>
      <c r="AF361" s="183"/>
      <c r="AG361" s="183"/>
      <c r="AH361" s="183"/>
      <c r="AI361" s="183"/>
      <c r="AJ361" s="183"/>
      <c r="AK361" s="183"/>
      <c r="AL361" s="183"/>
      <c r="AM361" s="183"/>
      <c r="AN361" s="183"/>
      <c r="AO361" s="183"/>
      <c r="AP361" s="183"/>
      <c r="AQ361" s="183"/>
      <c r="AR361" s="183"/>
      <c r="AS361" s="183"/>
      <c r="AT361" s="198">
        <v>0</v>
      </c>
      <c r="AU361" s="198"/>
      <c r="AV361" s="198"/>
      <c r="AW361" s="198"/>
      <c r="AX361" s="198"/>
      <c r="AY361" s="198"/>
      <c r="AZ361" s="198"/>
      <c r="BA361" s="198"/>
      <c r="BB361" s="198"/>
      <c r="BC361" s="198"/>
      <c r="BD361" s="198"/>
      <c r="BE361" s="198"/>
      <c r="BF361" s="198"/>
      <c r="BG361" s="198"/>
      <c r="BH361" s="198"/>
      <c r="BI361" s="198"/>
      <c r="BJ361" s="198"/>
      <c r="BK361" s="198"/>
      <c r="BL361" s="198"/>
      <c r="BM361" s="198"/>
      <c r="BN361" s="198"/>
      <c r="BO361" s="198"/>
      <c r="BP361" s="198"/>
      <c r="BQ361" s="198"/>
      <c r="BR361" s="198"/>
      <c r="BS361" s="198"/>
      <c r="BT361" s="198"/>
      <c r="BU361" s="198">
        <v>0</v>
      </c>
      <c r="BV361" s="198"/>
      <c r="BW361" s="198"/>
      <c r="BX361" s="198"/>
      <c r="BY361" s="198"/>
      <c r="BZ361" s="198"/>
      <c r="CA361" s="198"/>
      <c r="CB361" s="198"/>
      <c r="CC361" s="198"/>
      <c r="CD361" s="198"/>
      <c r="CE361" s="198"/>
      <c r="CF361" s="198"/>
      <c r="CG361" s="198"/>
      <c r="CH361" s="198"/>
      <c r="CI361" s="198"/>
      <c r="CJ361" s="198"/>
      <c r="CK361" s="198"/>
      <c r="CL361" s="198"/>
      <c r="CM361" s="198"/>
      <c r="CN361" s="198"/>
    </row>
    <row r="362" spans="1:92">
      <c r="A362" s="182" t="s">
        <v>1278</v>
      </c>
      <c r="B362" s="182"/>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c r="AA362" s="182"/>
      <c r="AB362" s="182"/>
      <c r="AC362" s="182"/>
      <c r="AD362" s="182"/>
      <c r="AE362" s="182"/>
      <c r="AF362" s="182"/>
      <c r="AG362" s="182"/>
      <c r="AH362" s="182"/>
      <c r="AI362" s="182"/>
      <c r="AJ362" s="182"/>
      <c r="AK362" s="182"/>
      <c r="AL362" s="182"/>
      <c r="AM362" s="182"/>
      <c r="AN362" s="182"/>
      <c r="AO362" s="182"/>
      <c r="AP362" s="182"/>
      <c r="AQ362" s="182"/>
      <c r="AR362" s="182"/>
      <c r="AS362" s="182"/>
      <c r="AT362" s="187">
        <v>0</v>
      </c>
      <c r="AU362" s="187"/>
      <c r="AV362" s="187"/>
      <c r="AW362" s="187"/>
      <c r="AX362" s="187"/>
      <c r="AY362" s="187"/>
      <c r="AZ362" s="187"/>
      <c r="BA362" s="187"/>
      <c r="BB362" s="187"/>
      <c r="BC362" s="187"/>
      <c r="BD362" s="187"/>
      <c r="BE362" s="187"/>
      <c r="BF362" s="187"/>
      <c r="BG362" s="187"/>
      <c r="BH362" s="187"/>
      <c r="BI362" s="187"/>
      <c r="BJ362" s="187"/>
      <c r="BK362" s="187"/>
      <c r="BL362" s="187"/>
      <c r="BM362" s="187"/>
      <c r="BN362" s="187"/>
      <c r="BO362" s="187"/>
      <c r="BP362" s="187"/>
      <c r="BQ362" s="187"/>
      <c r="BR362" s="187"/>
      <c r="BS362" s="187"/>
      <c r="BT362" s="187"/>
      <c r="BU362" s="187">
        <v>0</v>
      </c>
      <c r="BV362" s="187"/>
      <c r="BW362" s="187"/>
      <c r="BX362" s="187"/>
      <c r="BY362" s="187"/>
      <c r="BZ362" s="187"/>
      <c r="CA362" s="187"/>
      <c r="CB362" s="187"/>
      <c r="CC362" s="187"/>
      <c r="CD362" s="187"/>
      <c r="CE362" s="187"/>
      <c r="CF362" s="187"/>
      <c r="CG362" s="187"/>
      <c r="CH362" s="187"/>
      <c r="CI362" s="187"/>
      <c r="CJ362" s="187"/>
      <c r="CK362" s="187"/>
      <c r="CL362" s="187"/>
      <c r="CM362" s="187"/>
      <c r="CN362" s="187"/>
    </row>
    <row r="363" spans="1:92">
      <c r="A363" s="182" t="s">
        <v>1279</v>
      </c>
      <c r="B363" s="182"/>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c r="AA363" s="182"/>
      <c r="AB363" s="182"/>
      <c r="AC363" s="182"/>
      <c r="AD363" s="182"/>
      <c r="AE363" s="182"/>
      <c r="AF363" s="182"/>
      <c r="AG363" s="182"/>
      <c r="AH363" s="182"/>
      <c r="AI363" s="182"/>
      <c r="AJ363" s="182"/>
      <c r="AK363" s="182"/>
      <c r="AL363" s="182"/>
      <c r="AM363" s="182"/>
      <c r="AN363" s="182"/>
      <c r="AO363" s="182"/>
      <c r="AP363" s="182"/>
      <c r="AQ363" s="182"/>
      <c r="AR363" s="182"/>
      <c r="AS363" s="182"/>
      <c r="AT363" s="187">
        <v>585313685</v>
      </c>
      <c r="AU363" s="187"/>
      <c r="AV363" s="187"/>
      <c r="AW363" s="187"/>
      <c r="AX363" s="187"/>
      <c r="AY363" s="187"/>
      <c r="AZ363" s="187"/>
      <c r="BA363" s="187"/>
      <c r="BB363" s="187"/>
      <c r="BC363" s="187"/>
      <c r="BD363" s="187"/>
      <c r="BE363" s="187"/>
      <c r="BF363" s="187"/>
      <c r="BG363" s="187"/>
      <c r="BH363" s="187"/>
      <c r="BI363" s="187"/>
      <c r="BJ363" s="187"/>
      <c r="BK363" s="187"/>
      <c r="BL363" s="187"/>
      <c r="BM363" s="187"/>
      <c r="BN363" s="187"/>
      <c r="BO363" s="187"/>
      <c r="BP363" s="187"/>
      <c r="BQ363" s="187"/>
      <c r="BR363" s="187"/>
      <c r="BS363" s="187"/>
      <c r="BT363" s="187"/>
      <c r="BU363" s="187">
        <v>391568715</v>
      </c>
      <c r="BV363" s="187"/>
      <c r="BW363" s="187"/>
      <c r="BX363" s="187"/>
      <c r="BY363" s="187"/>
      <c r="BZ363" s="187"/>
      <c r="CA363" s="187"/>
      <c r="CB363" s="187"/>
      <c r="CC363" s="187"/>
      <c r="CD363" s="187"/>
      <c r="CE363" s="187"/>
      <c r="CF363" s="187"/>
      <c r="CG363" s="187"/>
      <c r="CH363" s="187"/>
      <c r="CI363" s="187"/>
      <c r="CJ363" s="187"/>
      <c r="CK363" s="187"/>
      <c r="CL363" s="187"/>
      <c r="CM363" s="187"/>
      <c r="CN363" s="187"/>
    </row>
    <row r="364" spans="1:92">
      <c r="A364" s="182" t="s">
        <v>1374</v>
      </c>
      <c r="B364" s="182"/>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c r="AA364" s="182"/>
      <c r="AB364" s="182"/>
      <c r="AC364" s="182"/>
      <c r="AD364" s="182"/>
      <c r="AE364" s="182"/>
      <c r="AF364" s="182"/>
      <c r="AG364" s="182"/>
      <c r="AH364" s="182"/>
      <c r="AI364" s="182"/>
      <c r="AJ364" s="182"/>
      <c r="AK364" s="182"/>
      <c r="AL364" s="182"/>
      <c r="AM364" s="182"/>
      <c r="AN364" s="182"/>
      <c r="AO364" s="182"/>
      <c r="AP364" s="182"/>
      <c r="AQ364" s="182"/>
      <c r="AR364" s="182"/>
      <c r="AS364" s="182"/>
      <c r="AT364" s="187">
        <v>585313685</v>
      </c>
      <c r="AU364" s="187"/>
      <c r="AV364" s="187"/>
      <c r="AW364" s="187"/>
      <c r="AX364" s="187"/>
      <c r="AY364" s="187"/>
      <c r="AZ364" s="187"/>
      <c r="BA364" s="187"/>
      <c r="BB364" s="187"/>
      <c r="BC364" s="187"/>
      <c r="BD364" s="187"/>
      <c r="BE364" s="187"/>
      <c r="BF364" s="187"/>
      <c r="BG364" s="187"/>
      <c r="BH364" s="187"/>
      <c r="BI364" s="187"/>
      <c r="BJ364" s="187"/>
      <c r="BK364" s="187"/>
      <c r="BL364" s="187"/>
      <c r="BM364" s="187"/>
      <c r="BN364" s="187"/>
      <c r="BO364" s="187"/>
      <c r="BP364" s="187"/>
      <c r="BQ364" s="187"/>
      <c r="BR364" s="187"/>
      <c r="BS364" s="187"/>
      <c r="BT364" s="187"/>
      <c r="BU364" s="187">
        <v>391568715</v>
      </c>
      <c r="BV364" s="187"/>
      <c r="BW364" s="187"/>
      <c r="BX364" s="187"/>
      <c r="BY364" s="187"/>
      <c r="BZ364" s="187"/>
      <c r="CA364" s="187"/>
      <c r="CB364" s="187"/>
      <c r="CC364" s="187"/>
      <c r="CD364" s="187"/>
      <c r="CE364" s="187"/>
      <c r="CF364" s="187"/>
      <c r="CG364" s="187"/>
      <c r="CH364" s="187"/>
      <c r="CI364" s="187"/>
      <c r="CJ364" s="187"/>
      <c r="CK364" s="187"/>
      <c r="CL364" s="187"/>
      <c r="CM364" s="187"/>
      <c r="CN364" s="187"/>
    </row>
    <row r="365" spans="1:92">
      <c r="A365" s="182" t="s">
        <v>1280</v>
      </c>
      <c r="B365" s="182"/>
      <c r="C365" s="182"/>
      <c r="D365" s="182"/>
      <c r="E365" s="182"/>
      <c r="F365" s="182"/>
      <c r="G365" s="182"/>
      <c r="H365" s="182"/>
      <c r="I365" s="182"/>
      <c r="J365" s="182"/>
      <c r="K365" s="182"/>
      <c r="L365" s="182"/>
      <c r="M365" s="182"/>
      <c r="N365" s="182"/>
      <c r="O365" s="182"/>
      <c r="P365" s="182"/>
      <c r="Q365" s="182"/>
      <c r="R365" s="182"/>
      <c r="S365" s="182"/>
      <c r="T365" s="182"/>
      <c r="U365" s="182"/>
      <c r="V365" s="182"/>
      <c r="W365" s="182"/>
      <c r="X365" s="182"/>
      <c r="Y365" s="182"/>
      <c r="Z365" s="182"/>
      <c r="AA365" s="182"/>
      <c r="AB365" s="182"/>
      <c r="AC365" s="182"/>
      <c r="AD365" s="182"/>
      <c r="AE365" s="182"/>
      <c r="AF365" s="182"/>
      <c r="AG365" s="182"/>
      <c r="AH365" s="182"/>
      <c r="AI365" s="182"/>
      <c r="AJ365" s="182"/>
      <c r="AK365" s="182"/>
      <c r="AL365" s="182"/>
      <c r="AM365" s="182"/>
      <c r="AN365" s="182"/>
      <c r="AO365" s="182"/>
      <c r="AP365" s="182"/>
      <c r="AQ365" s="182"/>
      <c r="AR365" s="182"/>
      <c r="AS365" s="182"/>
      <c r="AT365" s="187">
        <f>AT366-AT364</f>
        <v>145983474</v>
      </c>
      <c r="AU365" s="187"/>
      <c r="AV365" s="187"/>
      <c r="AW365" s="187"/>
      <c r="AX365" s="187"/>
      <c r="AY365" s="187"/>
      <c r="AZ365" s="187"/>
      <c r="BA365" s="187"/>
      <c r="BB365" s="187"/>
      <c r="BC365" s="187"/>
      <c r="BD365" s="187"/>
      <c r="BE365" s="187"/>
      <c r="BF365" s="187"/>
      <c r="BG365" s="187"/>
      <c r="BH365" s="187"/>
      <c r="BI365" s="187"/>
      <c r="BJ365" s="187"/>
      <c r="BK365" s="187"/>
      <c r="BL365" s="187"/>
      <c r="BM365" s="187"/>
      <c r="BN365" s="187"/>
      <c r="BO365" s="187"/>
      <c r="BP365" s="187"/>
      <c r="BQ365" s="187"/>
      <c r="BR365" s="187"/>
      <c r="BS365" s="187"/>
      <c r="BT365" s="187"/>
      <c r="BU365" s="187">
        <f>BU366-BU364</f>
        <v>70585027</v>
      </c>
      <c r="BV365" s="187"/>
      <c r="BW365" s="187"/>
      <c r="BX365" s="187"/>
      <c r="BY365" s="187"/>
      <c r="BZ365" s="187"/>
      <c r="CA365" s="187"/>
      <c r="CB365" s="187"/>
      <c r="CC365" s="187"/>
      <c r="CD365" s="187"/>
      <c r="CE365" s="187"/>
      <c r="CF365" s="187"/>
      <c r="CG365" s="187"/>
      <c r="CH365" s="187"/>
      <c r="CI365" s="187"/>
      <c r="CJ365" s="187"/>
      <c r="CK365" s="187"/>
      <c r="CL365" s="187"/>
      <c r="CM365" s="187"/>
      <c r="CN365" s="187"/>
    </row>
    <row r="366" spans="1:92">
      <c r="A366" s="183" t="s">
        <v>467</v>
      </c>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c r="AA366" s="183"/>
      <c r="AB366" s="183"/>
      <c r="AC366" s="183"/>
      <c r="AD366" s="183"/>
      <c r="AE366" s="183"/>
      <c r="AF366" s="183"/>
      <c r="AG366" s="183"/>
      <c r="AH366" s="183"/>
      <c r="AI366" s="183"/>
      <c r="AJ366" s="183"/>
      <c r="AK366" s="183"/>
      <c r="AL366" s="183"/>
      <c r="AM366" s="183"/>
      <c r="AN366" s="183"/>
      <c r="AO366" s="183"/>
      <c r="AP366" s="183"/>
      <c r="AQ366" s="183"/>
      <c r="AR366" s="183"/>
      <c r="AS366" s="183"/>
      <c r="AT366" s="198">
        <v>731297159</v>
      </c>
      <c r="AU366" s="198"/>
      <c r="AV366" s="198"/>
      <c r="AW366" s="198"/>
      <c r="AX366" s="198"/>
      <c r="AY366" s="198"/>
      <c r="AZ366" s="198"/>
      <c r="BA366" s="198"/>
      <c r="BB366" s="198"/>
      <c r="BC366" s="198"/>
      <c r="BD366" s="198"/>
      <c r="BE366" s="198"/>
      <c r="BF366" s="198"/>
      <c r="BG366" s="198"/>
      <c r="BH366" s="198"/>
      <c r="BI366" s="198"/>
      <c r="BJ366" s="198"/>
      <c r="BK366" s="198"/>
      <c r="BL366" s="198"/>
      <c r="BM366" s="198"/>
      <c r="BN366" s="198"/>
      <c r="BO366" s="198"/>
      <c r="BP366" s="198"/>
      <c r="BQ366" s="198"/>
      <c r="BR366" s="198"/>
      <c r="BS366" s="198"/>
      <c r="BT366" s="198"/>
      <c r="BU366" s="198">
        <v>462153742</v>
      </c>
      <c r="BV366" s="198"/>
      <c r="BW366" s="198"/>
      <c r="BX366" s="198"/>
      <c r="BY366" s="198"/>
      <c r="BZ366" s="198"/>
      <c r="CA366" s="198"/>
      <c r="CB366" s="198"/>
      <c r="CC366" s="198"/>
      <c r="CD366" s="198"/>
      <c r="CE366" s="198"/>
      <c r="CF366" s="198"/>
      <c r="CG366" s="198"/>
      <c r="CH366" s="198"/>
      <c r="CI366" s="198"/>
      <c r="CJ366" s="198"/>
      <c r="CK366" s="198"/>
      <c r="CL366" s="198"/>
      <c r="CM366" s="198"/>
      <c r="CN366" s="198"/>
    </row>
    <row r="367" spans="1:92">
      <c r="A367" s="182" t="s">
        <v>1281</v>
      </c>
      <c r="B367" s="182"/>
      <c r="C367" s="182"/>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7">
        <v>0</v>
      </c>
      <c r="AU367" s="187"/>
      <c r="AV367" s="187"/>
      <c r="AW367" s="187"/>
      <c r="AX367" s="187"/>
      <c r="AY367" s="187"/>
      <c r="AZ367" s="187"/>
      <c r="BA367" s="187"/>
      <c r="BB367" s="187"/>
      <c r="BC367" s="187"/>
      <c r="BD367" s="187"/>
      <c r="BE367" s="187"/>
      <c r="BF367" s="187"/>
      <c r="BG367" s="187"/>
      <c r="BH367" s="187"/>
      <c r="BI367" s="187"/>
      <c r="BJ367" s="187"/>
      <c r="BK367" s="187"/>
      <c r="BL367" s="187"/>
      <c r="BM367" s="187"/>
      <c r="BN367" s="187"/>
      <c r="BO367" s="187"/>
      <c r="BP367" s="187"/>
      <c r="BQ367" s="187"/>
      <c r="BR367" s="187"/>
      <c r="BS367" s="187"/>
      <c r="BT367" s="187"/>
      <c r="BU367" s="187">
        <v>0</v>
      </c>
      <c r="BV367" s="187"/>
      <c r="BW367" s="187"/>
      <c r="BX367" s="187"/>
      <c r="BY367" s="187"/>
      <c r="BZ367" s="187"/>
      <c r="CA367" s="187"/>
      <c r="CB367" s="187"/>
      <c r="CC367" s="187"/>
      <c r="CD367" s="187"/>
      <c r="CE367" s="187"/>
      <c r="CF367" s="187"/>
      <c r="CG367" s="187"/>
      <c r="CH367" s="187"/>
      <c r="CI367" s="187"/>
      <c r="CJ367" s="187"/>
      <c r="CK367" s="187"/>
      <c r="CL367" s="187"/>
      <c r="CM367" s="187"/>
      <c r="CN367" s="187"/>
    </row>
    <row r="368" spans="1:92">
      <c r="A368" s="182" t="s">
        <v>1279</v>
      </c>
      <c r="B368" s="182"/>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7">
        <v>0</v>
      </c>
      <c r="AU368" s="187"/>
      <c r="AV368" s="187"/>
      <c r="AW368" s="187"/>
      <c r="AX368" s="187"/>
      <c r="AY368" s="187"/>
      <c r="AZ368" s="187"/>
      <c r="BA368" s="187"/>
      <c r="BB368" s="187"/>
      <c r="BC368" s="187"/>
      <c r="BD368" s="187"/>
      <c r="BE368" s="187"/>
      <c r="BF368" s="187"/>
      <c r="BG368" s="187"/>
      <c r="BH368" s="187"/>
      <c r="BI368" s="187"/>
      <c r="BJ368" s="187"/>
      <c r="BK368" s="187"/>
      <c r="BL368" s="187"/>
      <c r="BM368" s="187"/>
      <c r="BN368" s="187"/>
      <c r="BO368" s="187"/>
      <c r="BP368" s="187"/>
      <c r="BQ368" s="187"/>
      <c r="BR368" s="187"/>
      <c r="BS368" s="187"/>
      <c r="BT368" s="187"/>
      <c r="BU368" s="187">
        <v>0</v>
      </c>
      <c r="BV368" s="187"/>
      <c r="BW368" s="187"/>
      <c r="BX368" s="187"/>
      <c r="BY368" s="187"/>
      <c r="BZ368" s="187"/>
      <c r="CA368" s="187"/>
      <c r="CB368" s="187"/>
      <c r="CC368" s="187"/>
      <c r="CD368" s="187"/>
      <c r="CE368" s="187"/>
      <c r="CF368" s="187"/>
      <c r="CG368" s="187"/>
      <c r="CH368" s="187"/>
      <c r="CI368" s="187"/>
      <c r="CJ368" s="187"/>
      <c r="CK368" s="187"/>
      <c r="CL368" s="187"/>
      <c r="CM368" s="187"/>
      <c r="CN368" s="187"/>
    </row>
    <row r="369" spans="1:92">
      <c r="A369" s="182" t="s">
        <v>1280</v>
      </c>
      <c r="B369" s="182"/>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c r="AA369" s="182"/>
      <c r="AB369" s="182"/>
      <c r="AC369" s="182"/>
      <c r="AD369" s="182"/>
      <c r="AE369" s="182"/>
      <c r="AF369" s="182"/>
      <c r="AG369" s="182"/>
      <c r="AH369" s="182"/>
      <c r="AI369" s="182"/>
      <c r="AJ369" s="182"/>
      <c r="AK369" s="182"/>
      <c r="AL369" s="182"/>
      <c r="AM369" s="182"/>
      <c r="AN369" s="182"/>
      <c r="AO369" s="182"/>
      <c r="AP369" s="182"/>
      <c r="AQ369" s="182"/>
      <c r="AR369" s="182"/>
      <c r="AS369" s="182"/>
      <c r="AT369" s="187">
        <v>0</v>
      </c>
      <c r="AU369" s="187"/>
      <c r="AV369" s="187"/>
      <c r="AW369" s="187"/>
      <c r="AX369" s="187"/>
      <c r="AY369" s="187"/>
      <c r="AZ369" s="187"/>
      <c r="BA369" s="187"/>
      <c r="BB369" s="187"/>
      <c r="BC369" s="187"/>
      <c r="BD369" s="187"/>
      <c r="BE369" s="187"/>
      <c r="BF369" s="187"/>
      <c r="BG369" s="187"/>
      <c r="BH369" s="187"/>
      <c r="BI369" s="187"/>
      <c r="BJ369" s="187"/>
      <c r="BK369" s="187"/>
      <c r="BL369" s="187"/>
      <c r="BM369" s="187"/>
      <c r="BN369" s="187"/>
      <c r="BO369" s="187"/>
      <c r="BP369" s="187"/>
      <c r="BQ369" s="187"/>
      <c r="BR369" s="187"/>
      <c r="BS369" s="187"/>
      <c r="BT369" s="187"/>
      <c r="BU369" s="187">
        <v>0</v>
      </c>
      <c r="BV369" s="187"/>
      <c r="BW369" s="187"/>
      <c r="BX369" s="187"/>
      <c r="BY369" s="187"/>
      <c r="BZ369" s="187"/>
      <c r="CA369" s="187"/>
      <c r="CB369" s="187"/>
      <c r="CC369" s="187"/>
      <c r="CD369" s="187"/>
      <c r="CE369" s="187"/>
      <c r="CF369" s="187"/>
      <c r="CG369" s="187"/>
      <c r="CH369" s="187"/>
      <c r="CI369" s="187"/>
      <c r="CJ369" s="187"/>
      <c r="CK369" s="187"/>
      <c r="CL369" s="187"/>
      <c r="CM369" s="187"/>
      <c r="CN369" s="187"/>
    </row>
    <row r="370" spans="1:92">
      <c r="A370" s="183" t="s">
        <v>467</v>
      </c>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98">
        <v>0</v>
      </c>
      <c r="AU370" s="198"/>
      <c r="AV370" s="198"/>
      <c r="AW370" s="198"/>
      <c r="AX370" s="198"/>
      <c r="AY370" s="198"/>
      <c r="AZ370" s="198"/>
      <c r="BA370" s="198"/>
      <c r="BB370" s="198"/>
      <c r="BC370" s="198"/>
      <c r="BD370" s="198"/>
      <c r="BE370" s="198"/>
      <c r="BF370" s="198"/>
      <c r="BG370" s="198"/>
      <c r="BH370" s="198"/>
      <c r="BI370" s="198"/>
      <c r="BJ370" s="198"/>
      <c r="BK370" s="198"/>
      <c r="BL370" s="198"/>
      <c r="BM370" s="198"/>
      <c r="BN370" s="198"/>
      <c r="BO370" s="198"/>
      <c r="BP370" s="198"/>
      <c r="BQ370" s="198"/>
      <c r="BR370" s="198"/>
      <c r="BS370" s="198"/>
      <c r="BT370" s="198"/>
      <c r="BU370" s="198">
        <v>0</v>
      </c>
      <c r="BV370" s="198"/>
      <c r="BW370" s="198"/>
      <c r="BX370" s="198"/>
      <c r="BY370" s="198"/>
      <c r="BZ370" s="198"/>
      <c r="CA370" s="198"/>
      <c r="CB370" s="198"/>
      <c r="CC370" s="198"/>
      <c r="CD370" s="198"/>
      <c r="CE370" s="198"/>
      <c r="CF370" s="198"/>
      <c r="CG370" s="198"/>
      <c r="CH370" s="198"/>
      <c r="CI370" s="198"/>
      <c r="CJ370" s="198"/>
      <c r="CK370" s="198"/>
      <c r="CL370" s="198"/>
      <c r="CM370" s="198"/>
      <c r="CN370" s="198"/>
    </row>
    <row r="371" spans="1:92">
      <c r="A371" s="183" t="s">
        <v>962</v>
      </c>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98">
        <v>0</v>
      </c>
      <c r="AU371" s="198"/>
      <c r="AV371" s="198"/>
      <c r="AW371" s="198"/>
      <c r="AX371" s="198"/>
      <c r="AY371" s="198"/>
      <c r="AZ371" s="198"/>
      <c r="BA371" s="198"/>
      <c r="BB371" s="198"/>
      <c r="BC371" s="198"/>
      <c r="BD371" s="198"/>
      <c r="BE371" s="198"/>
      <c r="BF371" s="198"/>
      <c r="BG371" s="198"/>
      <c r="BH371" s="198"/>
      <c r="BI371" s="198"/>
      <c r="BJ371" s="198"/>
      <c r="BK371" s="198"/>
      <c r="BL371" s="198"/>
      <c r="BM371" s="198"/>
      <c r="BN371" s="198"/>
      <c r="BO371" s="198"/>
      <c r="BP371" s="198"/>
      <c r="BQ371" s="198"/>
      <c r="BR371" s="198"/>
      <c r="BS371" s="198"/>
      <c r="BT371" s="198"/>
      <c r="BU371" s="198">
        <v>0</v>
      </c>
      <c r="BV371" s="198"/>
      <c r="BW371" s="198"/>
      <c r="BX371" s="198"/>
      <c r="BY371" s="198"/>
      <c r="BZ371" s="198"/>
      <c r="CA371" s="198"/>
      <c r="CB371" s="198"/>
      <c r="CC371" s="198"/>
      <c r="CD371" s="198"/>
      <c r="CE371" s="198"/>
      <c r="CF371" s="198"/>
      <c r="CG371" s="198"/>
      <c r="CH371" s="198"/>
      <c r="CI371" s="198"/>
      <c r="CJ371" s="198"/>
      <c r="CK371" s="198"/>
      <c r="CL371" s="198"/>
      <c r="CM371" s="198"/>
      <c r="CN371" s="198"/>
    </row>
    <row r="372" spans="1:92">
      <c r="A372" s="182" t="s">
        <v>963</v>
      </c>
      <c r="B372" s="182"/>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c r="AA372" s="182"/>
      <c r="AB372" s="182"/>
      <c r="AC372" s="182"/>
      <c r="AD372" s="182"/>
      <c r="AE372" s="182"/>
      <c r="AF372" s="182"/>
      <c r="AG372" s="182"/>
      <c r="AH372" s="182"/>
      <c r="AI372" s="182"/>
      <c r="AJ372" s="182"/>
      <c r="AK372" s="182"/>
      <c r="AL372" s="182"/>
      <c r="AM372" s="182"/>
      <c r="AN372" s="182"/>
      <c r="AO372" s="182"/>
      <c r="AP372" s="182"/>
      <c r="AQ372" s="182"/>
      <c r="AR372" s="182"/>
      <c r="AS372" s="182"/>
      <c r="AT372" s="187">
        <v>0</v>
      </c>
      <c r="AU372" s="187"/>
      <c r="AV372" s="187"/>
      <c r="AW372" s="187"/>
      <c r="AX372" s="187"/>
      <c r="AY372" s="187"/>
      <c r="AZ372" s="187"/>
      <c r="BA372" s="187"/>
      <c r="BB372" s="187"/>
      <c r="BC372" s="187"/>
      <c r="BD372" s="187"/>
      <c r="BE372" s="187"/>
      <c r="BF372" s="187"/>
      <c r="BG372" s="187"/>
      <c r="BH372" s="187"/>
      <c r="BI372" s="187"/>
      <c r="BJ372" s="187"/>
      <c r="BK372" s="187"/>
      <c r="BL372" s="187"/>
      <c r="BM372" s="187"/>
      <c r="BN372" s="187"/>
      <c r="BO372" s="187"/>
      <c r="BP372" s="187"/>
      <c r="BQ372" s="187"/>
      <c r="BR372" s="187"/>
      <c r="BS372" s="187"/>
      <c r="BT372" s="187"/>
      <c r="BU372" s="187">
        <v>0</v>
      </c>
      <c r="BV372" s="187"/>
      <c r="BW372" s="187"/>
      <c r="BX372" s="187"/>
      <c r="BY372" s="187"/>
      <c r="BZ372" s="187"/>
      <c r="CA372" s="187"/>
      <c r="CB372" s="187"/>
      <c r="CC372" s="187"/>
      <c r="CD372" s="187"/>
      <c r="CE372" s="187"/>
      <c r="CF372" s="187"/>
      <c r="CG372" s="187"/>
      <c r="CH372" s="187"/>
      <c r="CI372" s="187"/>
      <c r="CJ372" s="187"/>
      <c r="CK372" s="187"/>
      <c r="CL372" s="187"/>
      <c r="CM372" s="187"/>
      <c r="CN372" s="187"/>
    </row>
    <row r="373" spans="1:92">
      <c r="A373" s="182" t="s">
        <v>964</v>
      </c>
      <c r="B373" s="182"/>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c r="AG373" s="182"/>
      <c r="AH373" s="182"/>
      <c r="AI373" s="182"/>
      <c r="AJ373" s="182"/>
      <c r="AK373" s="182"/>
      <c r="AL373" s="182"/>
      <c r="AM373" s="182"/>
      <c r="AN373" s="182"/>
      <c r="AO373" s="182"/>
      <c r="AP373" s="182"/>
      <c r="AQ373" s="182"/>
      <c r="AR373" s="182"/>
      <c r="AS373" s="182"/>
      <c r="AT373" s="187">
        <v>0</v>
      </c>
      <c r="AU373" s="187"/>
      <c r="AV373" s="187"/>
      <c r="AW373" s="187"/>
      <c r="AX373" s="187"/>
      <c r="AY373" s="187"/>
      <c r="AZ373" s="187"/>
      <c r="BA373" s="187"/>
      <c r="BB373" s="187"/>
      <c r="BC373" s="187"/>
      <c r="BD373" s="187"/>
      <c r="BE373" s="187"/>
      <c r="BF373" s="187"/>
      <c r="BG373" s="187"/>
      <c r="BH373" s="187"/>
      <c r="BI373" s="187"/>
      <c r="BJ373" s="187"/>
      <c r="BK373" s="187"/>
      <c r="BL373" s="187"/>
      <c r="BM373" s="187"/>
      <c r="BN373" s="187"/>
      <c r="BO373" s="187"/>
      <c r="BP373" s="187"/>
      <c r="BQ373" s="187"/>
      <c r="BR373" s="187"/>
      <c r="BS373" s="187"/>
      <c r="BT373" s="187"/>
      <c r="BU373" s="187">
        <v>0</v>
      </c>
      <c r="BV373" s="187"/>
      <c r="BW373" s="187"/>
      <c r="BX373" s="187"/>
      <c r="BY373" s="187"/>
      <c r="BZ373" s="187"/>
      <c r="CA373" s="187"/>
      <c r="CB373" s="187"/>
      <c r="CC373" s="187"/>
      <c r="CD373" s="187"/>
      <c r="CE373" s="187"/>
      <c r="CF373" s="187"/>
      <c r="CG373" s="187"/>
      <c r="CH373" s="187"/>
      <c r="CI373" s="187"/>
      <c r="CJ373" s="187"/>
      <c r="CK373" s="187"/>
      <c r="CL373" s="187"/>
      <c r="CM373" s="187"/>
      <c r="CN373" s="187"/>
    </row>
    <row r="374" spans="1:92">
      <c r="A374" s="182" t="s">
        <v>965</v>
      </c>
      <c r="B374" s="182"/>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c r="AA374" s="182"/>
      <c r="AB374" s="182"/>
      <c r="AC374" s="182"/>
      <c r="AD374" s="182"/>
      <c r="AE374" s="182"/>
      <c r="AF374" s="182"/>
      <c r="AG374" s="182"/>
      <c r="AH374" s="182"/>
      <c r="AI374" s="182"/>
      <c r="AJ374" s="182"/>
      <c r="AK374" s="182"/>
      <c r="AL374" s="182"/>
      <c r="AM374" s="182"/>
      <c r="AN374" s="182"/>
      <c r="AO374" s="182"/>
      <c r="AP374" s="182"/>
      <c r="AQ374" s="182"/>
      <c r="AR374" s="182"/>
      <c r="AS374" s="182"/>
      <c r="AT374" s="187">
        <v>0</v>
      </c>
      <c r="AU374" s="187"/>
      <c r="AV374" s="187"/>
      <c r="AW374" s="187"/>
      <c r="AX374" s="187"/>
      <c r="AY374" s="187"/>
      <c r="AZ374" s="187"/>
      <c r="BA374" s="187"/>
      <c r="BB374" s="187"/>
      <c r="BC374" s="187"/>
      <c r="BD374" s="187"/>
      <c r="BE374" s="187"/>
      <c r="BF374" s="187"/>
      <c r="BG374" s="187"/>
      <c r="BH374" s="187"/>
      <c r="BI374" s="187"/>
      <c r="BJ374" s="187"/>
      <c r="BK374" s="187"/>
      <c r="BL374" s="187"/>
      <c r="BM374" s="187"/>
      <c r="BN374" s="187"/>
      <c r="BO374" s="187"/>
      <c r="BP374" s="187"/>
      <c r="BQ374" s="187"/>
      <c r="BR374" s="187"/>
      <c r="BS374" s="187"/>
      <c r="BT374" s="187"/>
      <c r="BU374" s="187">
        <v>0</v>
      </c>
      <c r="BV374" s="187"/>
      <c r="BW374" s="187"/>
      <c r="BX374" s="187"/>
      <c r="BY374" s="187"/>
      <c r="BZ374" s="187"/>
      <c r="CA374" s="187"/>
      <c r="CB374" s="187"/>
      <c r="CC374" s="187"/>
      <c r="CD374" s="187"/>
      <c r="CE374" s="187"/>
      <c r="CF374" s="187"/>
      <c r="CG374" s="187"/>
      <c r="CH374" s="187"/>
      <c r="CI374" s="187"/>
      <c r="CJ374" s="187"/>
      <c r="CK374" s="187"/>
      <c r="CL374" s="187"/>
      <c r="CM374" s="187"/>
      <c r="CN374" s="187"/>
    </row>
    <row r="375" spans="1:92">
      <c r="A375" s="182" t="s">
        <v>966</v>
      </c>
      <c r="B375" s="182"/>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182"/>
      <c r="AO375" s="182"/>
      <c r="AP375" s="182"/>
      <c r="AQ375" s="182"/>
      <c r="AR375" s="182"/>
      <c r="AS375" s="182"/>
      <c r="AT375" s="187">
        <v>0</v>
      </c>
      <c r="AU375" s="187"/>
      <c r="AV375" s="187"/>
      <c r="AW375" s="187"/>
      <c r="AX375" s="187"/>
      <c r="AY375" s="187"/>
      <c r="AZ375" s="187"/>
      <c r="BA375" s="187"/>
      <c r="BB375" s="187"/>
      <c r="BC375" s="187"/>
      <c r="BD375" s="187"/>
      <c r="BE375" s="187"/>
      <c r="BF375" s="187"/>
      <c r="BG375" s="187"/>
      <c r="BH375" s="187"/>
      <c r="BI375" s="187"/>
      <c r="BJ375" s="187"/>
      <c r="BK375" s="187"/>
      <c r="BL375" s="187"/>
      <c r="BM375" s="187"/>
      <c r="BN375" s="187"/>
      <c r="BO375" s="187"/>
      <c r="BP375" s="187"/>
      <c r="BQ375" s="187"/>
      <c r="BR375" s="187"/>
      <c r="BS375" s="187"/>
      <c r="BT375" s="187"/>
      <c r="BU375" s="187">
        <v>0</v>
      </c>
      <c r="BV375" s="187"/>
      <c r="BW375" s="187"/>
      <c r="BX375" s="187"/>
      <c r="BY375" s="187"/>
      <c r="BZ375" s="187"/>
      <c r="CA375" s="187"/>
      <c r="CB375" s="187"/>
      <c r="CC375" s="187"/>
      <c r="CD375" s="187"/>
      <c r="CE375" s="187"/>
      <c r="CF375" s="187"/>
      <c r="CG375" s="187"/>
      <c r="CH375" s="187"/>
      <c r="CI375" s="187"/>
      <c r="CJ375" s="187"/>
      <c r="CK375" s="187"/>
      <c r="CL375" s="187"/>
      <c r="CM375" s="187"/>
      <c r="CN375" s="187"/>
    </row>
    <row r="376" spans="1:92">
      <c r="A376" s="182" t="s">
        <v>967</v>
      </c>
      <c r="B376" s="182"/>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c r="AA376" s="182"/>
      <c r="AB376" s="182"/>
      <c r="AC376" s="182"/>
      <c r="AD376" s="182"/>
      <c r="AE376" s="182"/>
      <c r="AF376" s="182"/>
      <c r="AG376" s="182"/>
      <c r="AH376" s="182"/>
      <c r="AI376" s="182"/>
      <c r="AJ376" s="182"/>
      <c r="AK376" s="182"/>
      <c r="AL376" s="182"/>
      <c r="AM376" s="182"/>
      <c r="AN376" s="182"/>
      <c r="AO376" s="182"/>
      <c r="AP376" s="182"/>
      <c r="AQ376" s="182"/>
      <c r="AR376" s="182"/>
      <c r="AS376" s="182"/>
      <c r="AT376" s="187">
        <v>0</v>
      </c>
      <c r="AU376" s="187"/>
      <c r="AV376" s="187"/>
      <c r="AW376" s="187"/>
      <c r="AX376" s="187"/>
      <c r="AY376" s="187"/>
      <c r="AZ376" s="187"/>
      <c r="BA376" s="187"/>
      <c r="BB376" s="187"/>
      <c r="BC376" s="187"/>
      <c r="BD376" s="187"/>
      <c r="BE376" s="187"/>
      <c r="BF376" s="187"/>
      <c r="BG376" s="187"/>
      <c r="BH376" s="187"/>
      <c r="BI376" s="187"/>
      <c r="BJ376" s="187"/>
      <c r="BK376" s="187"/>
      <c r="BL376" s="187"/>
      <c r="BM376" s="187"/>
      <c r="BN376" s="187"/>
      <c r="BO376" s="187"/>
      <c r="BP376" s="187"/>
      <c r="BQ376" s="187"/>
      <c r="BR376" s="187"/>
      <c r="BS376" s="187"/>
      <c r="BT376" s="187"/>
      <c r="BU376" s="187">
        <v>0</v>
      </c>
      <c r="BV376" s="187"/>
      <c r="BW376" s="187"/>
      <c r="BX376" s="187"/>
      <c r="BY376" s="187"/>
      <c r="BZ376" s="187"/>
      <c r="CA376" s="187"/>
      <c r="CB376" s="187"/>
      <c r="CC376" s="187"/>
      <c r="CD376" s="187"/>
      <c r="CE376" s="187"/>
      <c r="CF376" s="187"/>
      <c r="CG376" s="187"/>
      <c r="CH376" s="187"/>
      <c r="CI376" s="187"/>
      <c r="CJ376" s="187"/>
      <c r="CK376" s="187"/>
      <c r="CL376" s="187"/>
      <c r="CM376" s="187"/>
      <c r="CN376" s="187"/>
    </row>
    <row r="377" spans="1:92">
      <c r="A377" s="183" t="s">
        <v>1282</v>
      </c>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c r="AA377" s="183"/>
      <c r="AB377" s="183"/>
      <c r="AC377" s="183"/>
      <c r="AD377" s="183"/>
      <c r="AE377" s="183"/>
      <c r="AF377" s="183"/>
      <c r="AG377" s="183"/>
      <c r="AH377" s="183"/>
      <c r="AI377" s="183"/>
      <c r="AJ377" s="183"/>
      <c r="AK377" s="183"/>
      <c r="AL377" s="183"/>
      <c r="AM377" s="183"/>
      <c r="AN377" s="183"/>
      <c r="AO377" s="183"/>
      <c r="AP377" s="183"/>
      <c r="AQ377" s="183"/>
      <c r="AR377" s="183"/>
      <c r="AS377" s="183"/>
      <c r="AT377" s="198">
        <v>0</v>
      </c>
      <c r="AU377" s="198"/>
      <c r="AV377" s="198"/>
      <c r="AW377" s="198"/>
      <c r="AX377" s="198"/>
      <c r="AY377" s="198"/>
      <c r="AZ377" s="198"/>
      <c r="BA377" s="198"/>
      <c r="BB377" s="198"/>
      <c r="BC377" s="198"/>
      <c r="BD377" s="198"/>
      <c r="BE377" s="198"/>
      <c r="BF377" s="198"/>
      <c r="BG377" s="198"/>
      <c r="BH377" s="198"/>
      <c r="BI377" s="198"/>
      <c r="BJ377" s="198"/>
      <c r="BK377" s="198"/>
      <c r="BL377" s="198"/>
      <c r="BM377" s="198"/>
      <c r="BN377" s="198"/>
      <c r="BO377" s="198"/>
      <c r="BP377" s="198"/>
      <c r="BQ377" s="198"/>
      <c r="BR377" s="198"/>
      <c r="BS377" s="198"/>
      <c r="BT377" s="198"/>
      <c r="BU377" s="198">
        <v>0</v>
      </c>
      <c r="BV377" s="198"/>
      <c r="BW377" s="198"/>
      <c r="BX377" s="198"/>
      <c r="BY377" s="198"/>
      <c r="BZ377" s="198"/>
      <c r="CA377" s="198"/>
      <c r="CB377" s="198"/>
      <c r="CC377" s="198"/>
      <c r="CD377" s="198"/>
      <c r="CE377" s="198"/>
      <c r="CF377" s="198"/>
      <c r="CG377" s="198"/>
      <c r="CH377" s="198"/>
      <c r="CI377" s="198"/>
      <c r="CJ377" s="198"/>
      <c r="CK377" s="198"/>
      <c r="CL377" s="198"/>
      <c r="CM377" s="198"/>
      <c r="CN377" s="198"/>
    </row>
    <row r="378" spans="1:92">
      <c r="A378" s="182" t="s">
        <v>968</v>
      </c>
      <c r="B378" s="182"/>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2"/>
      <c r="AL378" s="182"/>
      <c r="AM378" s="182"/>
      <c r="AN378" s="182"/>
      <c r="AO378" s="182"/>
      <c r="AP378" s="182"/>
      <c r="AQ378" s="182"/>
      <c r="AR378" s="182"/>
      <c r="AS378" s="182"/>
      <c r="AT378" s="187">
        <v>0</v>
      </c>
      <c r="AU378" s="187"/>
      <c r="AV378" s="187"/>
      <c r="AW378" s="187"/>
      <c r="AX378" s="187"/>
      <c r="AY378" s="187"/>
      <c r="AZ378" s="187"/>
      <c r="BA378" s="187"/>
      <c r="BB378" s="187"/>
      <c r="BC378" s="187"/>
      <c r="BD378" s="187"/>
      <c r="BE378" s="187"/>
      <c r="BF378" s="187"/>
      <c r="BG378" s="187"/>
      <c r="BH378" s="187"/>
      <c r="BI378" s="187"/>
      <c r="BJ378" s="187"/>
      <c r="BK378" s="187"/>
      <c r="BL378" s="187"/>
      <c r="BM378" s="187"/>
      <c r="BN378" s="187"/>
      <c r="BO378" s="187"/>
      <c r="BP378" s="187"/>
      <c r="BQ378" s="187"/>
      <c r="BR378" s="187"/>
      <c r="BS378" s="187"/>
      <c r="BT378" s="187"/>
      <c r="BU378" s="187">
        <v>0</v>
      </c>
      <c r="BV378" s="187"/>
      <c r="BW378" s="187"/>
      <c r="BX378" s="187"/>
      <c r="BY378" s="187"/>
      <c r="BZ378" s="187"/>
      <c r="CA378" s="187"/>
      <c r="CB378" s="187"/>
      <c r="CC378" s="187"/>
      <c r="CD378" s="187"/>
      <c r="CE378" s="187"/>
      <c r="CF378" s="187"/>
      <c r="CG378" s="187"/>
      <c r="CH378" s="187"/>
      <c r="CI378" s="187"/>
      <c r="CJ378" s="187"/>
      <c r="CK378" s="187"/>
      <c r="CL378" s="187"/>
      <c r="CM378" s="187"/>
      <c r="CN378" s="187"/>
    </row>
    <row r="379" spans="1:92">
      <c r="A379" s="182" t="s">
        <v>969</v>
      </c>
      <c r="B379" s="182"/>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c r="AA379" s="182"/>
      <c r="AB379" s="182"/>
      <c r="AC379" s="182"/>
      <c r="AD379" s="182"/>
      <c r="AE379" s="182"/>
      <c r="AF379" s="182"/>
      <c r="AG379" s="182"/>
      <c r="AH379" s="182"/>
      <c r="AI379" s="182"/>
      <c r="AJ379" s="182"/>
      <c r="AK379" s="182"/>
      <c r="AL379" s="182"/>
      <c r="AM379" s="182"/>
      <c r="AN379" s="182"/>
      <c r="AO379" s="182"/>
      <c r="AP379" s="182"/>
      <c r="AQ379" s="182"/>
      <c r="AR379" s="182"/>
      <c r="AS379" s="182"/>
      <c r="AT379" s="187">
        <v>0</v>
      </c>
      <c r="AU379" s="187"/>
      <c r="AV379" s="187"/>
      <c r="AW379" s="187"/>
      <c r="AX379" s="187"/>
      <c r="AY379" s="187"/>
      <c r="AZ379" s="187"/>
      <c r="BA379" s="187"/>
      <c r="BB379" s="187"/>
      <c r="BC379" s="187"/>
      <c r="BD379" s="187"/>
      <c r="BE379" s="187"/>
      <c r="BF379" s="187"/>
      <c r="BG379" s="187"/>
      <c r="BH379" s="187"/>
      <c r="BI379" s="187"/>
      <c r="BJ379" s="187"/>
      <c r="BK379" s="187"/>
      <c r="BL379" s="187"/>
      <c r="BM379" s="187"/>
      <c r="BN379" s="187"/>
      <c r="BO379" s="187"/>
      <c r="BP379" s="187"/>
      <c r="BQ379" s="187"/>
      <c r="BR379" s="187"/>
      <c r="BS379" s="187"/>
      <c r="BT379" s="187"/>
      <c r="BU379" s="187">
        <v>0</v>
      </c>
      <c r="BV379" s="187"/>
      <c r="BW379" s="187"/>
      <c r="BX379" s="187"/>
      <c r="BY379" s="187"/>
      <c r="BZ379" s="187"/>
      <c r="CA379" s="187"/>
      <c r="CB379" s="187"/>
      <c r="CC379" s="187"/>
      <c r="CD379" s="187"/>
      <c r="CE379" s="187"/>
      <c r="CF379" s="187"/>
      <c r="CG379" s="187"/>
      <c r="CH379" s="187"/>
      <c r="CI379" s="187"/>
      <c r="CJ379" s="187"/>
      <c r="CK379" s="187"/>
      <c r="CL379" s="187"/>
      <c r="CM379" s="187"/>
      <c r="CN379" s="187"/>
    </row>
    <row r="380" spans="1:92">
      <c r="A380" s="182" t="s">
        <v>970</v>
      </c>
      <c r="B380" s="182"/>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c r="AA380" s="182"/>
      <c r="AB380" s="182"/>
      <c r="AC380" s="182"/>
      <c r="AD380" s="182"/>
      <c r="AE380" s="182"/>
      <c r="AF380" s="182"/>
      <c r="AG380" s="182"/>
      <c r="AH380" s="182"/>
      <c r="AI380" s="182"/>
      <c r="AJ380" s="182"/>
      <c r="AK380" s="182"/>
      <c r="AL380" s="182"/>
      <c r="AM380" s="182"/>
      <c r="AN380" s="182"/>
      <c r="AO380" s="182"/>
      <c r="AP380" s="182"/>
      <c r="AQ380" s="182"/>
      <c r="AR380" s="182"/>
      <c r="AS380" s="182"/>
      <c r="AT380" s="187">
        <v>0</v>
      </c>
      <c r="AU380" s="187"/>
      <c r="AV380" s="187"/>
      <c r="AW380" s="187"/>
      <c r="AX380" s="187"/>
      <c r="AY380" s="187"/>
      <c r="AZ380" s="187"/>
      <c r="BA380" s="187"/>
      <c r="BB380" s="187"/>
      <c r="BC380" s="187"/>
      <c r="BD380" s="187"/>
      <c r="BE380" s="187"/>
      <c r="BF380" s="187"/>
      <c r="BG380" s="187"/>
      <c r="BH380" s="187"/>
      <c r="BI380" s="187"/>
      <c r="BJ380" s="187"/>
      <c r="BK380" s="187"/>
      <c r="BL380" s="187"/>
      <c r="BM380" s="187"/>
      <c r="BN380" s="187"/>
      <c r="BO380" s="187"/>
      <c r="BP380" s="187"/>
      <c r="BQ380" s="187"/>
      <c r="BR380" s="187"/>
      <c r="BS380" s="187"/>
      <c r="BT380" s="187"/>
      <c r="BU380" s="187">
        <v>0</v>
      </c>
      <c r="BV380" s="187"/>
      <c r="BW380" s="187"/>
      <c r="BX380" s="187"/>
      <c r="BY380" s="187"/>
      <c r="BZ380" s="187"/>
      <c r="CA380" s="187"/>
      <c r="CB380" s="187"/>
      <c r="CC380" s="187"/>
      <c r="CD380" s="187"/>
      <c r="CE380" s="187"/>
      <c r="CF380" s="187"/>
      <c r="CG380" s="187"/>
      <c r="CH380" s="187"/>
      <c r="CI380" s="187"/>
      <c r="CJ380" s="187"/>
      <c r="CK380" s="187"/>
      <c r="CL380" s="187"/>
      <c r="CM380" s="187"/>
      <c r="CN380" s="187"/>
    </row>
    <row r="381" spans="1:92">
      <c r="A381" s="182" t="s">
        <v>971</v>
      </c>
      <c r="B381" s="182"/>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c r="AA381" s="182"/>
      <c r="AB381" s="182"/>
      <c r="AC381" s="182"/>
      <c r="AD381" s="182"/>
      <c r="AE381" s="182"/>
      <c r="AF381" s="182"/>
      <c r="AG381" s="182"/>
      <c r="AH381" s="182"/>
      <c r="AI381" s="182"/>
      <c r="AJ381" s="182"/>
      <c r="AK381" s="182"/>
      <c r="AL381" s="182"/>
      <c r="AM381" s="182"/>
      <c r="AN381" s="182"/>
      <c r="AO381" s="182"/>
      <c r="AP381" s="182"/>
      <c r="AQ381" s="182"/>
      <c r="AR381" s="182"/>
      <c r="AS381" s="182"/>
      <c r="AT381" s="187">
        <v>0</v>
      </c>
      <c r="AU381" s="187"/>
      <c r="AV381" s="187"/>
      <c r="AW381" s="187"/>
      <c r="AX381" s="187"/>
      <c r="AY381" s="187"/>
      <c r="AZ381" s="187"/>
      <c r="BA381" s="187"/>
      <c r="BB381" s="187"/>
      <c r="BC381" s="187"/>
      <c r="BD381" s="187"/>
      <c r="BE381" s="187"/>
      <c r="BF381" s="187"/>
      <c r="BG381" s="187"/>
      <c r="BH381" s="187"/>
      <c r="BI381" s="187"/>
      <c r="BJ381" s="187"/>
      <c r="BK381" s="187"/>
      <c r="BL381" s="187"/>
      <c r="BM381" s="187"/>
      <c r="BN381" s="187"/>
      <c r="BO381" s="187"/>
      <c r="BP381" s="187"/>
      <c r="BQ381" s="187"/>
      <c r="BR381" s="187"/>
      <c r="BS381" s="187"/>
      <c r="BT381" s="187"/>
      <c r="BU381" s="187">
        <v>0</v>
      </c>
      <c r="BV381" s="187"/>
      <c r="BW381" s="187"/>
      <c r="BX381" s="187"/>
      <c r="BY381" s="187"/>
      <c r="BZ381" s="187"/>
      <c r="CA381" s="187"/>
      <c r="CB381" s="187"/>
      <c r="CC381" s="187"/>
      <c r="CD381" s="187"/>
      <c r="CE381" s="187"/>
      <c r="CF381" s="187"/>
      <c r="CG381" s="187"/>
      <c r="CH381" s="187"/>
      <c r="CI381" s="187"/>
      <c r="CJ381" s="187"/>
      <c r="CK381" s="187"/>
      <c r="CL381" s="187"/>
      <c r="CM381" s="187"/>
      <c r="CN381" s="187"/>
    </row>
    <row r="382" spans="1:92">
      <c r="A382" s="182" t="s">
        <v>467</v>
      </c>
      <c r="B382" s="182"/>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2"/>
      <c r="AL382" s="182"/>
      <c r="AM382" s="182"/>
      <c r="AN382" s="182"/>
      <c r="AO382" s="182"/>
      <c r="AP382" s="182"/>
      <c r="AQ382" s="182"/>
      <c r="AR382" s="182"/>
      <c r="AS382" s="182"/>
      <c r="AT382" s="187">
        <v>0</v>
      </c>
      <c r="AU382" s="187"/>
      <c r="AV382" s="187"/>
      <c r="AW382" s="187"/>
      <c r="AX382" s="187"/>
      <c r="AY382" s="187"/>
      <c r="AZ382" s="187"/>
      <c r="BA382" s="187"/>
      <c r="BB382" s="187"/>
      <c r="BC382" s="187"/>
      <c r="BD382" s="187"/>
      <c r="BE382" s="187"/>
      <c r="BF382" s="187"/>
      <c r="BG382" s="187"/>
      <c r="BH382" s="187"/>
      <c r="BI382" s="187"/>
      <c r="BJ382" s="187"/>
      <c r="BK382" s="187"/>
      <c r="BL382" s="187"/>
      <c r="BM382" s="187"/>
      <c r="BN382" s="187"/>
      <c r="BO382" s="187"/>
      <c r="BP382" s="187"/>
      <c r="BQ382" s="187"/>
      <c r="BR382" s="187"/>
      <c r="BS382" s="187"/>
      <c r="BT382" s="187"/>
      <c r="BU382" s="187">
        <v>0</v>
      </c>
      <c r="BV382" s="187"/>
      <c r="BW382" s="187"/>
      <c r="BX382" s="187"/>
      <c r="BY382" s="187"/>
      <c r="BZ382" s="187"/>
      <c r="CA382" s="187"/>
      <c r="CB382" s="187"/>
      <c r="CC382" s="187"/>
      <c r="CD382" s="187"/>
      <c r="CE382" s="187"/>
      <c r="CF382" s="187"/>
      <c r="CG382" s="187"/>
      <c r="CH382" s="187"/>
      <c r="CI382" s="187"/>
      <c r="CJ382" s="187"/>
      <c r="CK382" s="187"/>
      <c r="CL382" s="187"/>
      <c r="CM382" s="187"/>
      <c r="CN382" s="187"/>
    </row>
    <row r="383" spans="1:92">
      <c r="A383" s="110"/>
    </row>
    <row r="384" spans="1:92">
      <c r="A384" s="111"/>
    </row>
    <row r="385" spans="1:97" ht="51" customHeight="1">
      <c r="A385" s="192" t="s">
        <v>972</v>
      </c>
      <c r="B385" s="192"/>
      <c r="C385" s="192"/>
      <c r="D385" s="192"/>
      <c r="E385" s="192"/>
      <c r="F385" s="192"/>
      <c r="G385" s="192"/>
      <c r="H385" s="192"/>
      <c r="I385" s="192"/>
      <c r="J385" s="193" t="s">
        <v>973</v>
      </c>
      <c r="K385" s="193"/>
      <c r="L385" s="193"/>
      <c r="M385" s="193"/>
      <c r="N385" s="193"/>
      <c r="O385" s="193"/>
      <c r="P385" s="193"/>
      <c r="Q385" s="193"/>
      <c r="R385" s="193"/>
      <c r="S385" s="193" t="s">
        <v>974</v>
      </c>
      <c r="T385" s="193"/>
      <c r="U385" s="193"/>
      <c r="V385" s="193"/>
      <c r="W385" s="193"/>
      <c r="X385" s="193"/>
      <c r="Y385" s="193"/>
      <c r="Z385" s="193"/>
      <c r="AA385" s="193"/>
      <c r="AB385" s="193"/>
      <c r="AC385" s="193"/>
      <c r="AD385" s="193"/>
      <c r="AE385" s="193"/>
      <c r="AF385" s="193" t="s">
        <v>975</v>
      </c>
      <c r="AG385" s="193"/>
      <c r="AH385" s="193"/>
      <c r="AI385" s="193"/>
      <c r="AJ385" s="193"/>
      <c r="AK385" s="193"/>
      <c r="AL385" s="193"/>
      <c r="AM385" s="193"/>
      <c r="AN385" s="193"/>
      <c r="AO385" s="193"/>
      <c r="AP385" s="193"/>
      <c r="AQ385" s="193"/>
      <c r="AR385" s="193"/>
      <c r="AS385" s="193"/>
      <c r="AT385" s="193"/>
      <c r="AU385" s="193"/>
      <c r="AV385" s="193" t="s">
        <v>976</v>
      </c>
      <c r="AW385" s="193"/>
      <c r="AX385" s="193"/>
      <c r="AY385" s="193"/>
      <c r="AZ385" s="193"/>
      <c r="BA385" s="193"/>
      <c r="BB385" s="193"/>
      <c r="BC385" s="193"/>
      <c r="BD385" s="193"/>
      <c r="BE385" s="193"/>
      <c r="BF385" s="193"/>
      <c r="BG385" s="193"/>
      <c r="BH385" s="193"/>
      <c r="BI385" s="193"/>
      <c r="BJ385" s="193"/>
      <c r="BK385" s="193"/>
      <c r="BL385" s="193"/>
      <c r="BM385" s="193"/>
      <c r="BN385" s="193"/>
      <c r="BO385" s="193"/>
      <c r="BP385" s="193"/>
      <c r="BQ385" s="193" t="s">
        <v>977</v>
      </c>
      <c r="BR385" s="193"/>
      <c r="BS385" s="193"/>
      <c r="BT385" s="193"/>
      <c r="BU385" s="193"/>
      <c r="BV385" s="193"/>
      <c r="BW385" s="193"/>
      <c r="BX385" s="193"/>
      <c r="BY385" s="193"/>
      <c r="BZ385" s="193"/>
      <c r="CA385" s="193"/>
      <c r="CB385" s="193"/>
      <c r="CC385" s="193"/>
      <c r="CD385" s="193"/>
      <c r="CE385" s="193"/>
      <c r="CF385" s="194" t="s">
        <v>978</v>
      </c>
      <c r="CG385" s="194"/>
      <c r="CH385" s="194"/>
      <c r="CI385" s="194"/>
      <c r="CJ385" s="194"/>
      <c r="CK385" s="194"/>
      <c r="CL385" s="194"/>
      <c r="CM385" s="194"/>
      <c r="CN385" s="194"/>
      <c r="CO385" s="194"/>
      <c r="CP385" s="194"/>
      <c r="CQ385" s="194"/>
      <c r="CR385" s="194"/>
      <c r="CS385" s="194"/>
    </row>
    <row r="386" spans="1:97" ht="25.5" customHeight="1">
      <c r="A386" s="195" t="s">
        <v>979</v>
      </c>
      <c r="B386" s="195"/>
      <c r="C386" s="195"/>
      <c r="D386" s="195"/>
      <c r="E386" s="195"/>
      <c r="F386" s="195"/>
      <c r="G386" s="195"/>
      <c r="H386" s="195"/>
      <c r="I386" s="195"/>
      <c r="J386" s="236">
        <v>0</v>
      </c>
      <c r="K386" s="236"/>
      <c r="L386" s="236"/>
      <c r="M386" s="236"/>
      <c r="N386" s="236"/>
      <c r="O386" s="236"/>
      <c r="P386" s="236"/>
      <c r="Q386" s="236"/>
      <c r="R386" s="236"/>
      <c r="S386" s="236">
        <v>0</v>
      </c>
      <c r="T386" s="236"/>
      <c r="U386" s="236"/>
      <c r="V386" s="236"/>
      <c r="W386" s="236"/>
      <c r="X386" s="236"/>
      <c r="Y386" s="236"/>
      <c r="Z386" s="236"/>
      <c r="AA386" s="236"/>
      <c r="AB386" s="236"/>
      <c r="AC386" s="236"/>
      <c r="AD386" s="236"/>
      <c r="AE386" s="236"/>
      <c r="AF386" s="236">
        <v>0</v>
      </c>
      <c r="AG386" s="236"/>
      <c r="AH386" s="236"/>
      <c r="AI386" s="236"/>
      <c r="AJ386" s="236"/>
      <c r="AK386" s="236"/>
      <c r="AL386" s="236"/>
      <c r="AM386" s="236"/>
      <c r="AN386" s="236"/>
      <c r="AO386" s="236"/>
      <c r="AP386" s="236"/>
      <c r="AQ386" s="236"/>
      <c r="AR386" s="236"/>
      <c r="AS386" s="236"/>
      <c r="AT386" s="236"/>
      <c r="AU386" s="236"/>
      <c r="AV386" s="236">
        <v>0</v>
      </c>
      <c r="AW386" s="236"/>
      <c r="AX386" s="236"/>
      <c r="AY386" s="236"/>
      <c r="AZ386" s="236"/>
      <c r="BA386" s="236"/>
      <c r="BB386" s="236"/>
      <c r="BC386" s="236"/>
      <c r="BD386" s="236"/>
      <c r="BE386" s="236"/>
      <c r="BF386" s="236"/>
      <c r="BG386" s="236"/>
      <c r="BH386" s="236"/>
      <c r="BI386" s="236"/>
      <c r="BJ386" s="236"/>
      <c r="BK386" s="236"/>
      <c r="BL386" s="236"/>
      <c r="BM386" s="236"/>
      <c r="BN386" s="236"/>
      <c r="BO386" s="236"/>
      <c r="BP386" s="236"/>
      <c r="BQ386" s="236">
        <v>0</v>
      </c>
      <c r="BR386" s="236"/>
      <c r="BS386" s="236"/>
      <c r="BT386" s="236"/>
      <c r="BU386" s="236"/>
      <c r="BV386" s="236"/>
      <c r="BW386" s="236"/>
      <c r="BX386" s="236"/>
      <c r="BY386" s="236"/>
      <c r="BZ386" s="236"/>
      <c r="CA386" s="236"/>
      <c r="CB386" s="236"/>
      <c r="CC386" s="236"/>
      <c r="CD386" s="236"/>
      <c r="CE386" s="236"/>
      <c r="CF386" s="233">
        <v>0</v>
      </c>
      <c r="CG386" s="233"/>
      <c r="CH386" s="233"/>
      <c r="CI386" s="233"/>
      <c r="CJ386" s="233"/>
      <c r="CK386" s="233"/>
      <c r="CL386" s="233"/>
      <c r="CM386" s="233"/>
      <c r="CN386" s="233"/>
      <c r="CO386" s="233"/>
      <c r="CP386" s="233"/>
      <c r="CQ386" s="233"/>
      <c r="CR386" s="233"/>
      <c r="CS386" s="233"/>
    </row>
    <row r="387" spans="1:97" ht="15.75" customHeight="1">
      <c r="A387" s="189" t="s">
        <v>980</v>
      </c>
      <c r="B387" s="189"/>
      <c r="C387" s="189"/>
      <c r="D387" s="189"/>
      <c r="E387" s="189"/>
      <c r="F387" s="189"/>
      <c r="G387" s="189"/>
      <c r="H387" s="189"/>
      <c r="I387" s="189"/>
      <c r="J387" s="234">
        <v>0</v>
      </c>
      <c r="K387" s="234"/>
      <c r="L387" s="234"/>
      <c r="M387" s="234"/>
      <c r="N387" s="234"/>
      <c r="O387" s="234"/>
      <c r="P387" s="234"/>
      <c r="Q387" s="234"/>
      <c r="R387" s="234"/>
      <c r="S387" s="234">
        <v>0</v>
      </c>
      <c r="T387" s="234"/>
      <c r="U387" s="234"/>
      <c r="V387" s="234"/>
      <c r="W387" s="234"/>
      <c r="X387" s="234"/>
      <c r="Y387" s="234"/>
      <c r="Z387" s="234"/>
      <c r="AA387" s="234"/>
      <c r="AB387" s="234"/>
      <c r="AC387" s="234"/>
      <c r="AD387" s="234"/>
      <c r="AE387" s="234"/>
      <c r="AF387" s="234">
        <v>0</v>
      </c>
      <c r="AG387" s="234"/>
      <c r="AH387" s="234"/>
      <c r="AI387" s="234"/>
      <c r="AJ387" s="234"/>
      <c r="AK387" s="234"/>
      <c r="AL387" s="234"/>
      <c r="AM387" s="234"/>
      <c r="AN387" s="234"/>
      <c r="AO387" s="234"/>
      <c r="AP387" s="234"/>
      <c r="AQ387" s="234"/>
      <c r="AR387" s="234"/>
      <c r="AS387" s="234"/>
      <c r="AT387" s="234"/>
      <c r="AU387" s="234"/>
      <c r="AV387" s="234">
        <v>4244419133</v>
      </c>
      <c r="AW387" s="234"/>
      <c r="AX387" s="234"/>
      <c r="AY387" s="234"/>
      <c r="AZ387" s="234"/>
      <c r="BA387" s="234"/>
      <c r="BB387" s="234"/>
      <c r="BC387" s="234"/>
      <c r="BD387" s="234"/>
      <c r="BE387" s="234"/>
      <c r="BF387" s="234"/>
      <c r="BG387" s="234"/>
      <c r="BH387" s="234"/>
      <c r="BI387" s="234"/>
      <c r="BJ387" s="234"/>
      <c r="BK387" s="234"/>
      <c r="BL387" s="234"/>
      <c r="BM387" s="234"/>
      <c r="BN387" s="234"/>
      <c r="BO387" s="234"/>
      <c r="BP387" s="234"/>
      <c r="BQ387" s="234">
        <v>0</v>
      </c>
      <c r="BR387" s="234"/>
      <c r="BS387" s="234"/>
      <c r="BT387" s="234"/>
      <c r="BU387" s="234"/>
      <c r="BV387" s="234"/>
      <c r="BW387" s="234"/>
      <c r="BX387" s="234"/>
      <c r="BY387" s="234"/>
      <c r="BZ387" s="234"/>
      <c r="CA387" s="234"/>
      <c r="CB387" s="234"/>
      <c r="CC387" s="234"/>
      <c r="CD387" s="234"/>
      <c r="CE387" s="234"/>
      <c r="CF387" s="235">
        <v>4244419133</v>
      </c>
      <c r="CG387" s="235"/>
      <c r="CH387" s="235"/>
      <c r="CI387" s="235"/>
      <c r="CJ387" s="235"/>
      <c r="CK387" s="235"/>
      <c r="CL387" s="235"/>
      <c r="CM387" s="235"/>
      <c r="CN387" s="235"/>
      <c r="CO387" s="235"/>
      <c r="CP387" s="235"/>
      <c r="CQ387" s="235"/>
      <c r="CR387" s="235"/>
      <c r="CS387" s="235"/>
    </row>
    <row r="388" spans="1:97" ht="15.75" customHeight="1">
      <c r="A388" s="189" t="s">
        <v>981</v>
      </c>
      <c r="B388" s="189"/>
      <c r="C388" s="189"/>
      <c r="D388" s="189"/>
      <c r="E388" s="189"/>
      <c r="F388" s="189"/>
      <c r="G388" s="189"/>
      <c r="H388" s="189"/>
      <c r="I388" s="189"/>
      <c r="J388" s="234">
        <v>0</v>
      </c>
      <c r="K388" s="234"/>
      <c r="L388" s="234"/>
      <c r="M388" s="234"/>
      <c r="N388" s="234"/>
      <c r="O388" s="234"/>
      <c r="P388" s="234"/>
      <c r="Q388" s="234"/>
      <c r="R388" s="234"/>
      <c r="S388" s="234">
        <v>0</v>
      </c>
      <c r="T388" s="234"/>
      <c r="U388" s="234"/>
      <c r="V388" s="234"/>
      <c r="W388" s="234"/>
      <c r="X388" s="234"/>
      <c r="Y388" s="234"/>
      <c r="Z388" s="234"/>
      <c r="AA388" s="234"/>
      <c r="AB388" s="234"/>
      <c r="AC388" s="234"/>
      <c r="AD388" s="234"/>
      <c r="AE388" s="234"/>
      <c r="AF388" s="234">
        <v>0</v>
      </c>
      <c r="AG388" s="234"/>
      <c r="AH388" s="234"/>
      <c r="AI388" s="234"/>
      <c r="AJ388" s="234"/>
      <c r="AK388" s="234"/>
      <c r="AL388" s="234"/>
      <c r="AM388" s="234"/>
      <c r="AN388" s="234"/>
      <c r="AO388" s="234"/>
      <c r="AP388" s="234"/>
      <c r="AQ388" s="234"/>
      <c r="AR388" s="234"/>
      <c r="AS388" s="234"/>
      <c r="AT388" s="234"/>
      <c r="AU388" s="234"/>
      <c r="AV388" s="234">
        <v>308547019</v>
      </c>
      <c r="AW388" s="234"/>
      <c r="AX388" s="234"/>
      <c r="AY388" s="234"/>
      <c r="AZ388" s="234"/>
      <c r="BA388" s="234"/>
      <c r="BB388" s="234"/>
      <c r="BC388" s="234"/>
      <c r="BD388" s="234"/>
      <c r="BE388" s="234"/>
      <c r="BF388" s="234"/>
      <c r="BG388" s="234"/>
      <c r="BH388" s="234"/>
      <c r="BI388" s="234"/>
      <c r="BJ388" s="234"/>
      <c r="BK388" s="234"/>
      <c r="BL388" s="234"/>
      <c r="BM388" s="234"/>
      <c r="BN388" s="234"/>
      <c r="BO388" s="234"/>
      <c r="BP388" s="234"/>
      <c r="BQ388" s="234">
        <v>0</v>
      </c>
      <c r="BR388" s="234"/>
      <c r="BS388" s="234"/>
      <c r="BT388" s="234"/>
      <c r="BU388" s="234"/>
      <c r="BV388" s="234"/>
      <c r="BW388" s="234"/>
      <c r="BX388" s="234"/>
      <c r="BY388" s="234"/>
      <c r="BZ388" s="234"/>
      <c r="CA388" s="234"/>
      <c r="CB388" s="234"/>
      <c r="CC388" s="234"/>
      <c r="CD388" s="234"/>
      <c r="CE388" s="234"/>
      <c r="CF388" s="235">
        <v>308547019</v>
      </c>
      <c r="CG388" s="235"/>
      <c r="CH388" s="235"/>
      <c r="CI388" s="235"/>
      <c r="CJ388" s="235"/>
      <c r="CK388" s="235"/>
      <c r="CL388" s="235"/>
      <c r="CM388" s="235"/>
      <c r="CN388" s="235"/>
      <c r="CO388" s="235"/>
      <c r="CP388" s="235"/>
      <c r="CQ388" s="235"/>
      <c r="CR388" s="235"/>
      <c r="CS388" s="235"/>
    </row>
    <row r="389" spans="1:97" ht="25.5" customHeight="1">
      <c r="A389" s="189" t="s">
        <v>982</v>
      </c>
      <c r="B389" s="189"/>
      <c r="C389" s="189"/>
      <c r="D389" s="189"/>
      <c r="E389" s="189"/>
      <c r="F389" s="189"/>
      <c r="G389" s="189"/>
      <c r="H389" s="189"/>
      <c r="I389" s="189"/>
      <c r="J389" s="234">
        <v>0</v>
      </c>
      <c r="K389" s="234"/>
      <c r="L389" s="234"/>
      <c r="M389" s="234"/>
      <c r="N389" s="234"/>
      <c r="O389" s="234"/>
      <c r="P389" s="234"/>
      <c r="Q389" s="234"/>
      <c r="R389" s="234"/>
      <c r="S389" s="234">
        <v>0</v>
      </c>
      <c r="T389" s="234"/>
      <c r="U389" s="234"/>
      <c r="V389" s="234"/>
      <c r="W389" s="234"/>
      <c r="X389" s="234"/>
      <c r="Y389" s="234"/>
      <c r="Z389" s="234"/>
      <c r="AA389" s="234"/>
      <c r="AB389" s="234"/>
      <c r="AC389" s="234"/>
      <c r="AD389" s="234"/>
      <c r="AE389" s="234"/>
      <c r="AF389" s="234">
        <v>0</v>
      </c>
      <c r="AG389" s="234"/>
      <c r="AH389" s="234"/>
      <c r="AI389" s="234"/>
      <c r="AJ389" s="234"/>
      <c r="AK389" s="234"/>
      <c r="AL389" s="234"/>
      <c r="AM389" s="234"/>
      <c r="AN389" s="234"/>
      <c r="AO389" s="234"/>
      <c r="AP389" s="234"/>
      <c r="AQ389" s="234"/>
      <c r="AR389" s="234"/>
      <c r="AS389" s="234"/>
      <c r="AT389" s="234"/>
      <c r="AU389" s="234"/>
      <c r="AV389" s="234">
        <v>0</v>
      </c>
      <c r="AW389" s="234"/>
      <c r="AX389" s="234"/>
      <c r="AY389" s="234"/>
      <c r="AZ389" s="234"/>
      <c r="BA389" s="234"/>
      <c r="BB389" s="234"/>
      <c r="BC389" s="234"/>
      <c r="BD389" s="234"/>
      <c r="BE389" s="234"/>
      <c r="BF389" s="234"/>
      <c r="BG389" s="234"/>
      <c r="BH389" s="234"/>
      <c r="BI389" s="234"/>
      <c r="BJ389" s="234"/>
      <c r="BK389" s="234"/>
      <c r="BL389" s="234"/>
      <c r="BM389" s="234"/>
      <c r="BN389" s="234"/>
      <c r="BO389" s="234"/>
      <c r="BP389" s="234"/>
      <c r="BQ389" s="234">
        <v>0</v>
      </c>
      <c r="BR389" s="234"/>
      <c r="BS389" s="234"/>
      <c r="BT389" s="234"/>
      <c r="BU389" s="234"/>
      <c r="BV389" s="234"/>
      <c r="BW389" s="234"/>
      <c r="BX389" s="234"/>
      <c r="BY389" s="234"/>
      <c r="BZ389" s="234"/>
      <c r="CA389" s="234"/>
      <c r="CB389" s="234"/>
      <c r="CC389" s="234"/>
      <c r="CD389" s="234"/>
      <c r="CE389" s="234"/>
      <c r="CF389" s="235">
        <v>0</v>
      </c>
      <c r="CG389" s="235"/>
      <c r="CH389" s="235"/>
      <c r="CI389" s="235"/>
      <c r="CJ389" s="235"/>
      <c r="CK389" s="235"/>
      <c r="CL389" s="235"/>
      <c r="CM389" s="235"/>
      <c r="CN389" s="235"/>
      <c r="CO389" s="235"/>
      <c r="CP389" s="235"/>
      <c r="CQ389" s="235"/>
      <c r="CR389" s="235"/>
      <c r="CS389" s="235"/>
    </row>
    <row r="390" spans="1:97" ht="15.75" customHeight="1">
      <c r="A390" s="189" t="s">
        <v>983</v>
      </c>
      <c r="B390" s="189"/>
      <c r="C390" s="189"/>
      <c r="D390" s="189"/>
      <c r="E390" s="189"/>
      <c r="F390" s="189"/>
      <c r="G390" s="189"/>
      <c r="H390" s="189"/>
      <c r="I390" s="189"/>
      <c r="J390" s="234">
        <v>0</v>
      </c>
      <c r="K390" s="234"/>
      <c r="L390" s="234"/>
      <c r="M390" s="234"/>
      <c r="N390" s="234"/>
      <c r="O390" s="234"/>
      <c r="P390" s="234"/>
      <c r="Q390" s="234"/>
      <c r="R390" s="234"/>
      <c r="S390" s="234">
        <v>0</v>
      </c>
      <c r="T390" s="234"/>
      <c r="U390" s="234"/>
      <c r="V390" s="234"/>
      <c r="W390" s="234"/>
      <c r="X390" s="234"/>
      <c r="Y390" s="234"/>
      <c r="Z390" s="234"/>
      <c r="AA390" s="234"/>
      <c r="AB390" s="234"/>
      <c r="AC390" s="234"/>
      <c r="AD390" s="234"/>
      <c r="AE390" s="234"/>
      <c r="AF390" s="234">
        <v>0</v>
      </c>
      <c r="AG390" s="234"/>
      <c r="AH390" s="234"/>
      <c r="AI390" s="234"/>
      <c r="AJ390" s="234"/>
      <c r="AK390" s="234"/>
      <c r="AL390" s="234"/>
      <c r="AM390" s="234"/>
      <c r="AN390" s="234"/>
      <c r="AO390" s="234"/>
      <c r="AP390" s="234"/>
      <c r="AQ390" s="234"/>
      <c r="AR390" s="234"/>
      <c r="AS390" s="234"/>
      <c r="AT390" s="234"/>
      <c r="AU390" s="234"/>
      <c r="AV390" s="234">
        <v>0</v>
      </c>
      <c r="AW390" s="234"/>
      <c r="AX390" s="234"/>
      <c r="AY390" s="234"/>
      <c r="AZ390" s="234"/>
      <c r="BA390" s="234"/>
      <c r="BB390" s="234"/>
      <c r="BC390" s="234"/>
      <c r="BD390" s="234"/>
      <c r="BE390" s="234"/>
      <c r="BF390" s="234"/>
      <c r="BG390" s="234"/>
      <c r="BH390" s="234"/>
      <c r="BI390" s="234"/>
      <c r="BJ390" s="234"/>
      <c r="BK390" s="234"/>
      <c r="BL390" s="234"/>
      <c r="BM390" s="234"/>
      <c r="BN390" s="234"/>
      <c r="BO390" s="234"/>
      <c r="BP390" s="234"/>
      <c r="BQ390" s="234">
        <v>0</v>
      </c>
      <c r="BR390" s="234"/>
      <c r="BS390" s="234"/>
      <c r="BT390" s="234"/>
      <c r="BU390" s="234"/>
      <c r="BV390" s="234"/>
      <c r="BW390" s="234"/>
      <c r="BX390" s="234"/>
      <c r="BY390" s="234"/>
      <c r="BZ390" s="234"/>
      <c r="CA390" s="234"/>
      <c r="CB390" s="234"/>
      <c r="CC390" s="234"/>
      <c r="CD390" s="234"/>
      <c r="CE390" s="234"/>
      <c r="CF390" s="235">
        <v>0</v>
      </c>
      <c r="CG390" s="235"/>
      <c r="CH390" s="235"/>
      <c r="CI390" s="235"/>
      <c r="CJ390" s="235"/>
      <c r="CK390" s="235"/>
      <c r="CL390" s="235"/>
      <c r="CM390" s="235"/>
      <c r="CN390" s="235"/>
      <c r="CO390" s="235"/>
      <c r="CP390" s="235"/>
      <c r="CQ390" s="235"/>
      <c r="CR390" s="235"/>
      <c r="CS390" s="235"/>
    </row>
    <row r="391" spans="1:97" ht="25.5" customHeight="1">
      <c r="A391" s="189" t="s">
        <v>984</v>
      </c>
      <c r="B391" s="189"/>
      <c r="C391" s="189"/>
      <c r="D391" s="189"/>
      <c r="E391" s="189"/>
      <c r="F391" s="189"/>
      <c r="G391" s="189"/>
      <c r="H391" s="189"/>
      <c r="I391" s="189"/>
      <c r="J391" s="234">
        <v>0</v>
      </c>
      <c r="K391" s="234"/>
      <c r="L391" s="234"/>
      <c r="M391" s="234"/>
      <c r="N391" s="234"/>
      <c r="O391" s="234"/>
      <c r="P391" s="234"/>
      <c r="Q391" s="234"/>
      <c r="R391" s="234"/>
      <c r="S391" s="234">
        <v>0</v>
      </c>
      <c r="T391" s="234"/>
      <c r="U391" s="234"/>
      <c r="V391" s="234"/>
      <c r="W391" s="234"/>
      <c r="X391" s="234"/>
      <c r="Y391" s="234"/>
      <c r="Z391" s="234"/>
      <c r="AA391" s="234"/>
      <c r="AB391" s="234"/>
      <c r="AC391" s="234"/>
      <c r="AD391" s="234"/>
      <c r="AE391" s="234"/>
      <c r="AF391" s="234">
        <v>0</v>
      </c>
      <c r="AG391" s="234"/>
      <c r="AH391" s="234"/>
      <c r="AI391" s="234"/>
      <c r="AJ391" s="234"/>
      <c r="AK391" s="234"/>
      <c r="AL391" s="234"/>
      <c r="AM391" s="234"/>
      <c r="AN391" s="234"/>
      <c r="AO391" s="234"/>
      <c r="AP391" s="234"/>
      <c r="AQ391" s="234"/>
      <c r="AR391" s="234"/>
      <c r="AS391" s="234"/>
      <c r="AT391" s="234"/>
      <c r="AU391" s="234"/>
      <c r="AV391" s="234">
        <v>0</v>
      </c>
      <c r="AW391" s="234"/>
      <c r="AX391" s="234"/>
      <c r="AY391" s="234"/>
      <c r="AZ391" s="234"/>
      <c r="BA391" s="234"/>
      <c r="BB391" s="234"/>
      <c r="BC391" s="234"/>
      <c r="BD391" s="234"/>
      <c r="BE391" s="234"/>
      <c r="BF391" s="234"/>
      <c r="BG391" s="234"/>
      <c r="BH391" s="234"/>
      <c r="BI391" s="234"/>
      <c r="BJ391" s="234"/>
      <c r="BK391" s="234"/>
      <c r="BL391" s="234"/>
      <c r="BM391" s="234"/>
      <c r="BN391" s="234"/>
      <c r="BO391" s="234"/>
      <c r="BP391" s="234"/>
      <c r="BQ391" s="234">
        <v>0</v>
      </c>
      <c r="BR391" s="234"/>
      <c r="BS391" s="234"/>
      <c r="BT391" s="234"/>
      <c r="BU391" s="234"/>
      <c r="BV391" s="234"/>
      <c r="BW391" s="234"/>
      <c r="BX391" s="234"/>
      <c r="BY391" s="234"/>
      <c r="BZ391" s="234"/>
      <c r="CA391" s="234"/>
      <c r="CB391" s="234"/>
      <c r="CC391" s="234"/>
      <c r="CD391" s="234"/>
      <c r="CE391" s="234"/>
      <c r="CF391" s="235">
        <v>0</v>
      </c>
      <c r="CG391" s="235"/>
      <c r="CH391" s="235"/>
      <c r="CI391" s="235"/>
      <c r="CJ391" s="235"/>
      <c r="CK391" s="235"/>
      <c r="CL391" s="235"/>
      <c r="CM391" s="235"/>
      <c r="CN391" s="235"/>
      <c r="CO391" s="235"/>
      <c r="CP391" s="235"/>
      <c r="CQ391" s="235"/>
      <c r="CR391" s="235"/>
      <c r="CS391" s="235"/>
    </row>
    <row r="392" spans="1:97" ht="15.75" customHeight="1">
      <c r="A392" s="189" t="s">
        <v>985</v>
      </c>
      <c r="B392" s="189"/>
      <c r="C392" s="189"/>
      <c r="D392" s="189"/>
      <c r="E392" s="189"/>
      <c r="F392" s="189"/>
      <c r="G392" s="189"/>
      <c r="H392" s="189"/>
      <c r="I392" s="189"/>
      <c r="J392" s="234">
        <v>0</v>
      </c>
      <c r="K392" s="234"/>
      <c r="L392" s="234"/>
      <c r="M392" s="234"/>
      <c r="N392" s="234"/>
      <c r="O392" s="234"/>
      <c r="P392" s="234"/>
      <c r="Q392" s="234"/>
      <c r="R392" s="234"/>
      <c r="S392" s="234">
        <v>0</v>
      </c>
      <c r="T392" s="234"/>
      <c r="U392" s="234"/>
      <c r="V392" s="234"/>
      <c r="W392" s="234"/>
      <c r="X392" s="234"/>
      <c r="Y392" s="234"/>
      <c r="Z392" s="234"/>
      <c r="AA392" s="234"/>
      <c r="AB392" s="234"/>
      <c r="AC392" s="234"/>
      <c r="AD392" s="234"/>
      <c r="AE392" s="234"/>
      <c r="AF392" s="234">
        <v>0</v>
      </c>
      <c r="AG392" s="234"/>
      <c r="AH392" s="234"/>
      <c r="AI392" s="234"/>
      <c r="AJ392" s="234"/>
      <c r="AK392" s="234"/>
      <c r="AL392" s="234"/>
      <c r="AM392" s="234"/>
      <c r="AN392" s="234"/>
      <c r="AO392" s="234"/>
      <c r="AP392" s="234"/>
      <c r="AQ392" s="234"/>
      <c r="AR392" s="234"/>
      <c r="AS392" s="234"/>
      <c r="AT392" s="234"/>
      <c r="AU392" s="234"/>
      <c r="AV392" s="234">
        <v>0</v>
      </c>
      <c r="AW392" s="234"/>
      <c r="AX392" s="234"/>
      <c r="AY392" s="234"/>
      <c r="AZ392" s="234"/>
      <c r="BA392" s="234"/>
      <c r="BB392" s="234"/>
      <c r="BC392" s="234"/>
      <c r="BD392" s="234"/>
      <c r="BE392" s="234"/>
      <c r="BF392" s="234"/>
      <c r="BG392" s="234"/>
      <c r="BH392" s="234"/>
      <c r="BI392" s="234"/>
      <c r="BJ392" s="234"/>
      <c r="BK392" s="234"/>
      <c r="BL392" s="234"/>
      <c r="BM392" s="234"/>
      <c r="BN392" s="234"/>
      <c r="BO392" s="234"/>
      <c r="BP392" s="234"/>
      <c r="BQ392" s="234">
        <v>0</v>
      </c>
      <c r="BR392" s="234"/>
      <c r="BS392" s="234"/>
      <c r="BT392" s="234"/>
      <c r="BU392" s="234"/>
      <c r="BV392" s="234"/>
      <c r="BW392" s="234"/>
      <c r="BX392" s="234"/>
      <c r="BY392" s="234"/>
      <c r="BZ392" s="234"/>
      <c r="CA392" s="234"/>
      <c r="CB392" s="234"/>
      <c r="CC392" s="234"/>
      <c r="CD392" s="234"/>
      <c r="CE392" s="234"/>
      <c r="CF392" s="235">
        <v>0</v>
      </c>
      <c r="CG392" s="235"/>
      <c r="CH392" s="235"/>
      <c r="CI392" s="235"/>
      <c r="CJ392" s="235"/>
      <c r="CK392" s="235"/>
      <c r="CL392" s="235"/>
      <c r="CM392" s="235"/>
      <c r="CN392" s="235"/>
      <c r="CO392" s="235"/>
      <c r="CP392" s="235"/>
      <c r="CQ392" s="235"/>
      <c r="CR392" s="235"/>
      <c r="CS392" s="235"/>
    </row>
    <row r="393" spans="1:97" ht="15.75" customHeight="1">
      <c r="A393" s="189" t="s">
        <v>986</v>
      </c>
      <c r="B393" s="189"/>
      <c r="C393" s="189"/>
      <c r="D393" s="189"/>
      <c r="E393" s="189"/>
      <c r="F393" s="189"/>
      <c r="G393" s="189"/>
      <c r="H393" s="189"/>
      <c r="I393" s="189"/>
      <c r="J393" s="234">
        <v>0</v>
      </c>
      <c r="K393" s="234"/>
      <c r="L393" s="234"/>
      <c r="M393" s="234"/>
      <c r="N393" s="234"/>
      <c r="O393" s="234"/>
      <c r="P393" s="234"/>
      <c r="Q393" s="234"/>
      <c r="R393" s="234"/>
      <c r="S393" s="234">
        <v>0</v>
      </c>
      <c r="T393" s="234"/>
      <c r="U393" s="234"/>
      <c r="V393" s="234"/>
      <c r="W393" s="234"/>
      <c r="X393" s="234"/>
      <c r="Y393" s="234"/>
      <c r="Z393" s="234"/>
      <c r="AA393" s="234"/>
      <c r="AB393" s="234"/>
      <c r="AC393" s="234"/>
      <c r="AD393" s="234"/>
      <c r="AE393" s="234"/>
      <c r="AF393" s="234">
        <v>0</v>
      </c>
      <c r="AG393" s="234"/>
      <c r="AH393" s="234"/>
      <c r="AI393" s="234"/>
      <c r="AJ393" s="234"/>
      <c r="AK393" s="234"/>
      <c r="AL393" s="234"/>
      <c r="AM393" s="234"/>
      <c r="AN393" s="234"/>
      <c r="AO393" s="234"/>
      <c r="AP393" s="234"/>
      <c r="AQ393" s="234"/>
      <c r="AR393" s="234"/>
      <c r="AS393" s="234"/>
      <c r="AT393" s="234"/>
      <c r="AU393" s="234"/>
      <c r="AV393" s="234">
        <v>0</v>
      </c>
      <c r="AW393" s="234"/>
      <c r="AX393" s="234"/>
      <c r="AY393" s="234"/>
      <c r="AZ393" s="234"/>
      <c r="BA393" s="234"/>
      <c r="BB393" s="234"/>
      <c r="BC393" s="234"/>
      <c r="BD393" s="234"/>
      <c r="BE393" s="234"/>
      <c r="BF393" s="234"/>
      <c r="BG393" s="234"/>
      <c r="BH393" s="234"/>
      <c r="BI393" s="234"/>
      <c r="BJ393" s="234"/>
      <c r="BK393" s="234"/>
      <c r="BL393" s="234"/>
      <c r="BM393" s="234"/>
      <c r="BN393" s="234"/>
      <c r="BO393" s="234"/>
      <c r="BP393" s="234"/>
      <c r="BQ393" s="234">
        <v>0</v>
      </c>
      <c r="BR393" s="234"/>
      <c r="BS393" s="234"/>
      <c r="BT393" s="234"/>
      <c r="BU393" s="234"/>
      <c r="BV393" s="234"/>
      <c r="BW393" s="234"/>
      <c r="BX393" s="234"/>
      <c r="BY393" s="234"/>
      <c r="BZ393" s="234"/>
      <c r="CA393" s="234"/>
      <c r="CB393" s="234"/>
      <c r="CC393" s="234"/>
      <c r="CD393" s="234"/>
      <c r="CE393" s="234"/>
      <c r="CF393" s="235">
        <v>0</v>
      </c>
      <c r="CG393" s="235"/>
      <c r="CH393" s="235"/>
      <c r="CI393" s="235"/>
      <c r="CJ393" s="235"/>
      <c r="CK393" s="235"/>
      <c r="CL393" s="235"/>
      <c r="CM393" s="235"/>
      <c r="CN393" s="235"/>
      <c r="CO393" s="235"/>
      <c r="CP393" s="235"/>
      <c r="CQ393" s="235"/>
      <c r="CR393" s="235"/>
      <c r="CS393" s="235"/>
    </row>
    <row r="394" spans="1:97" ht="15.75" customHeight="1">
      <c r="A394" s="189" t="s">
        <v>450</v>
      </c>
      <c r="B394" s="189"/>
      <c r="C394" s="189"/>
      <c r="D394" s="189"/>
      <c r="E394" s="189"/>
      <c r="F394" s="189"/>
      <c r="G394" s="189"/>
      <c r="H394" s="189"/>
      <c r="I394" s="189"/>
      <c r="J394" s="234">
        <v>0</v>
      </c>
      <c r="K394" s="234"/>
      <c r="L394" s="234"/>
      <c r="M394" s="234"/>
      <c r="N394" s="234"/>
      <c r="O394" s="234"/>
      <c r="P394" s="234"/>
      <c r="Q394" s="234"/>
      <c r="R394" s="234"/>
      <c r="S394" s="234">
        <v>0</v>
      </c>
      <c r="T394" s="234"/>
      <c r="U394" s="234"/>
      <c r="V394" s="234"/>
      <c r="W394" s="234"/>
      <c r="X394" s="234"/>
      <c r="Y394" s="234"/>
      <c r="Z394" s="234"/>
      <c r="AA394" s="234"/>
      <c r="AB394" s="234"/>
      <c r="AC394" s="234"/>
      <c r="AD394" s="234"/>
      <c r="AE394" s="234"/>
      <c r="AF394" s="234">
        <v>0</v>
      </c>
      <c r="AG394" s="234"/>
      <c r="AH394" s="234"/>
      <c r="AI394" s="234"/>
      <c r="AJ394" s="234"/>
      <c r="AK394" s="234"/>
      <c r="AL394" s="234"/>
      <c r="AM394" s="234"/>
      <c r="AN394" s="234"/>
      <c r="AO394" s="234"/>
      <c r="AP394" s="234"/>
      <c r="AQ394" s="234"/>
      <c r="AR394" s="234"/>
      <c r="AS394" s="234"/>
      <c r="AT394" s="234"/>
      <c r="AU394" s="234"/>
      <c r="AV394" s="234">
        <v>4552966152</v>
      </c>
      <c r="AW394" s="234"/>
      <c r="AX394" s="234"/>
      <c r="AY394" s="234"/>
      <c r="AZ394" s="234"/>
      <c r="BA394" s="234"/>
      <c r="BB394" s="234"/>
      <c r="BC394" s="234"/>
      <c r="BD394" s="234"/>
      <c r="BE394" s="234"/>
      <c r="BF394" s="234"/>
      <c r="BG394" s="234"/>
      <c r="BH394" s="234"/>
      <c r="BI394" s="234"/>
      <c r="BJ394" s="234"/>
      <c r="BK394" s="234"/>
      <c r="BL394" s="234"/>
      <c r="BM394" s="234"/>
      <c r="BN394" s="234"/>
      <c r="BO394" s="234"/>
      <c r="BP394" s="234"/>
      <c r="BQ394" s="234">
        <v>0</v>
      </c>
      <c r="BR394" s="234"/>
      <c r="BS394" s="234"/>
      <c r="BT394" s="234"/>
      <c r="BU394" s="234"/>
      <c r="BV394" s="234"/>
      <c r="BW394" s="234"/>
      <c r="BX394" s="234"/>
      <c r="BY394" s="234"/>
      <c r="BZ394" s="234"/>
      <c r="CA394" s="234"/>
      <c r="CB394" s="234"/>
      <c r="CC394" s="234"/>
      <c r="CD394" s="234"/>
      <c r="CE394" s="234"/>
      <c r="CF394" s="235">
        <v>4552966152</v>
      </c>
      <c r="CG394" s="235"/>
      <c r="CH394" s="235"/>
      <c r="CI394" s="235"/>
      <c r="CJ394" s="235"/>
      <c r="CK394" s="235"/>
      <c r="CL394" s="235"/>
      <c r="CM394" s="235"/>
      <c r="CN394" s="235"/>
      <c r="CO394" s="235"/>
      <c r="CP394" s="235"/>
      <c r="CQ394" s="235"/>
      <c r="CR394" s="235"/>
      <c r="CS394" s="235"/>
    </row>
    <row r="395" spans="1:97" ht="15.75" customHeight="1">
      <c r="A395" s="195" t="s">
        <v>987</v>
      </c>
      <c r="B395" s="195"/>
      <c r="C395" s="195"/>
      <c r="D395" s="195"/>
      <c r="E395" s="195"/>
      <c r="F395" s="195"/>
      <c r="G395" s="195"/>
      <c r="H395" s="195"/>
      <c r="I395" s="195"/>
      <c r="J395" s="236">
        <v>0</v>
      </c>
      <c r="K395" s="236"/>
      <c r="L395" s="236"/>
      <c r="M395" s="236"/>
      <c r="N395" s="236"/>
      <c r="O395" s="236"/>
      <c r="P395" s="236"/>
      <c r="Q395" s="236"/>
      <c r="R395" s="236"/>
      <c r="S395" s="236">
        <v>0</v>
      </c>
      <c r="T395" s="236"/>
      <c r="U395" s="236"/>
      <c r="V395" s="236"/>
      <c r="W395" s="236"/>
      <c r="X395" s="236"/>
      <c r="Y395" s="236"/>
      <c r="Z395" s="236"/>
      <c r="AA395" s="236"/>
      <c r="AB395" s="236"/>
      <c r="AC395" s="236"/>
      <c r="AD395" s="236"/>
      <c r="AE395" s="236"/>
      <c r="AF395" s="236">
        <v>0</v>
      </c>
      <c r="AG395" s="236"/>
      <c r="AH395" s="236"/>
      <c r="AI395" s="236"/>
      <c r="AJ395" s="236"/>
      <c r="AK395" s="236"/>
      <c r="AL395" s="236"/>
      <c r="AM395" s="236"/>
      <c r="AN395" s="236"/>
      <c r="AO395" s="236"/>
      <c r="AP395" s="236"/>
      <c r="AQ395" s="236"/>
      <c r="AR395" s="236"/>
      <c r="AS395" s="236"/>
      <c r="AT395" s="236"/>
      <c r="AU395" s="236"/>
      <c r="AV395" s="236">
        <v>0</v>
      </c>
      <c r="AW395" s="236"/>
      <c r="AX395" s="236"/>
      <c r="AY395" s="236"/>
      <c r="AZ395" s="236"/>
      <c r="BA395" s="236"/>
      <c r="BB395" s="236"/>
      <c r="BC395" s="236"/>
      <c r="BD395" s="236"/>
      <c r="BE395" s="236"/>
      <c r="BF395" s="236"/>
      <c r="BG395" s="236"/>
      <c r="BH395" s="236"/>
      <c r="BI395" s="236"/>
      <c r="BJ395" s="236"/>
      <c r="BK395" s="236"/>
      <c r="BL395" s="236"/>
      <c r="BM395" s="236"/>
      <c r="BN395" s="236"/>
      <c r="BO395" s="236"/>
      <c r="BP395" s="236"/>
      <c r="BQ395" s="236">
        <v>0</v>
      </c>
      <c r="BR395" s="236"/>
      <c r="BS395" s="236"/>
      <c r="BT395" s="236"/>
      <c r="BU395" s="236"/>
      <c r="BV395" s="236"/>
      <c r="BW395" s="236"/>
      <c r="BX395" s="236"/>
      <c r="BY395" s="236"/>
      <c r="BZ395" s="236"/>
      <c r="CA395" s="236"/>
      <c r="CB395" s="236"/>
      <c r="CC395" s="236"/>
      <c r="CD395" s="236"/>
      <c r="CE395" s="236"/>
      <c r="CF395" s="233">
        <v>0</v>
      </c>
      <c r="CG395" s="233"/>
      <c r="CH395" s="233"/>
      <c r="CI395" s="233"/>
      <c r="CJ395" s="233"/>
      <c r="CK395" s="233"/>
      <c r="CL395" s="233"/>
      <c r="CM395" s="233"/>
      <c r="CN395" s="233"/>
      <c r="CO395" s="233"/>
      <c r="CP395" s="233"/>
      <c r="CQ395" s="233"/>
      <c r="CR395" s="233"/>
      <c r="CS395" s="233"/>
    </row>
    <row r="396" spans="1:97" ht="15.75" customHeight="1">
      <c r="A396" s="189" t="s">
        <v>980</v>
      </c>
      <c r="B396" s="189"/>
      <c r="C396" s="189"/>
      <c r="D396" s="189"/>
      <c r="E396" s="189"/>
      <c r="F396" s="189"/>
      <c r="G396" s="189"/>
      <c r="H396" s="189"/>
      <c r="I396" s="189"/>
      <c r="J396" s="234">
        <v>0</v>
      </c>
      <c r="K396" s="234"/>
      <c r="L396" s="234"/>
      <c r="M396" s="234"/>
      <c r="N396" s="234"/>
      <c r="O396" s="234"/>
      <c r="P396" s="234"/>
      <c r="Q396" s="234"/>
      <c r="R396" s="234"/>
      <c r="S396" s="234">
        <v>0</v>
      </c>
      <c r="T396" s="234"/>
      <c r="U396" s="234"/>
      <c r="V396" s="234"/>
      <c r="W396" s="234"/>
      <c r="X396" s="234"/>
      <c r="Y396" s="234"/>
      <c r="Z396" s="234"/>
      <c r="AA396" s="234"/>
      <c r="AB396" s="234"/>
      <c r="AC396" s="234"/>
      <c r="AD396" s="234"/>
      <c r="AE396" s="234"/>
      <c r="AF396" s="234">
        <v>0</v>
      </c>
      <c r="AG396" s="234"/>
      <c r="AH396" s="234"/>
      <c r="AI396" s="234"/>
      <c r="AJ396" s="234"/>
      <c r="AK396" s="234"/>
      <c r="AL396" s="234"/>
      <c r="AM396" s="234"/>
      <c r="AN396" s="234"/>
      <c r="AO396" s="234"/>
      <c r="AP396" s="234"/>
      <c r="AQ396" s="234"/>
      <c r="AR396" s="234"/>
      <c r="AS396" s="234"/>
      <c r="AT396" s="234"/>
      <c r="AU396" s="234"/>
      <c r="AV396" s="234">
        <v>2772977277</v>
      </c>
      <c r="AW396" s="234"/>
      <c r="AX396" s="234"/>
      <c r="AY396" s="234"/>
      <c r="AZ396" s="234"/>
      <c r="BA396" s="234"/>
      <c r="BB396" s="234"/>
      <c r="BC396" s="234"/>
      <c r="BD396" s="234"/>
      <c r="BE396" s="234"/>
      <c r="BF396" s="234"/>
      <c r="BG396" s="234"/>
      <c r="BH396" s="234"/>
      <c r="BI396" s="234"/>
      <c r="BJ396" s="234"/>
      <c r="BK396" s="234"/>
      <c r="BL396" s="234"/>
      <c r="BM396" s="234"/>
      <c r="BN396" s="234"/>
      <c r="BO396" s="234"/>
      <c r="BP396" s="234"/>
      <c r="BQ396" s="234">
        <v>0</v>
      </c>
      <c r="BR396" s="234"/>
      <c r="BS396" s="234"/>
      <c r="BT396" s="234"/>
      <c r="BU396" s="234"/>
      <c r="BV396" s="234"/>
      <c r="BW396" s="234"/>
      <c r="BX396" s="234"/>
      <c r="BY396" s="234"/>
      <c r="BZ396" s="234"/>
      <c r="CA396" s="234"/>
      <c r="CB396" s="234"/>
      <c r="CC396" s="234"/>
      <c r="CD396" s="234"/>
      <c r="CE396" s="234"/>
      <c r="CF396" s="235">
        <v>2772977277</v>
      </c>
      <c r="CG396" s="235"/>
      <c r="CH396" s="235"/>
      <c r="CI396" s="235"/>
      <c r="CJ396" s="235"/>
      <c r="CK396" s="235"/>
      <c r="CL396" s="235"/>
      <c r="CM396" s="235"/>
      <c r="CN396" s="235"/>
      <c r="CO396" s="235"/>
      <c r="CP396" s="235"/>
      <c r="CQ396" s="235"/>
      <c r="CR396" s="235"/>
      <c r="CS396" s="235"/>
    </row>
    <row r="397" spans="1:97" ht="15.75" customHeight="1">
      <c r="A397" s="189" t="s">
        <v>988</v>
      </c>
      <c r="B397" s="189"/>
      <c r="C397" s="189"/>
      <c r="D397" s="189"/>
      <c r="E397" s="189"/>
      <c r="F397" s="189"/>
      <c r="G397" s="189"/>
      <c r="H397" s="189"/>
      <c r="I397" s="189"/>
      <c r="J397" s="234">
        <v>0</v>
      </c>
      <c r="K397" s="234"/>
      <c r="L397" s="234"/>
      <c r="M397" s="234"/>
      <c r="N397" s="234"/>
      <c r="O397" s="234"/>
      <c r="P397" s="234"/>
      <c r="Q397" s="234"/>
      <c r="R397" s="234"/>
      <c r="S397" s="234">
        <v>0</v>
      </c>
      <c r="T397" s="234"/>
      <c r="U397" s="234"/>
      <c r="V397" s="234"/>
      <c r="W397" s="234"/>
      <c r="X397" s="234"/>
      <c r="Y397" s="234"/>
      <c r="Z397" s="234"/>
      <c r="AA397" s="234"/>
      <c r="AB397" s="234"/>
      <c r="AC397" s="234"/>
      <c r="AD397" s="234"/>
      <c r="AE397" s="234"/>
      <c r="AF397" s="234">
        <v>0</v>
      </c>
      <c r="AG397" s="234"/>
      <c r="AH397" s="234"/>
      <c r="AI397" s="234"/>
      <c r="AJ397" s="234"/>
      <c r="AK397" s="234"/>
      <c r="AL397" s="234"/>
      <c r="AM397" s="234"/>
      <c r="AN397" s="234"/>
      <c r="AO397" s="234"/>
      <c r="AP397" s="234"/>
      <c r="AQ397" s="234"/>
      <c r="AR397" s="234"/>
      <c r="AS397" s="234"/>
      <c r="AT397" s="234"/>
      <c r="AU397" s="234"/>
      <c r="AV397" s="234">
        <v>108862489</v>
      </c>
      <c r="AW397" s="234"/>
      <c r="AX397" s="234"/>
      <c r="AY397" s="234"/>
      <c r="AZ397" s="234"/>
      <c r="BA397" s="234"/>
      <c r="BB397" s="234"/>
      <c r="BC397" s="234"/>
      <c r="BD397" s="234"/>
      <c r="BE397" s="234"/>
      <c r="BF397" s="234"/>
      <c r="BG397" s="234"/>
      <c r="BH397" s="234"/>
      <c r="BI397" s="234"/>
      <c r="BJ397" s="234"/>
      <c r="BK397" s="234"/>
      <c r="BL397" s="234"/>
      <c r="BM397" s="234"/>
      <c r="BN397" s="234"/>
      <c r="BO397" s="234"/>
      <c r="BP397" s="234"/>
      <c r="BQ397" s="234">
        <v>0</v>
      </c>
      <c r="BR397" s="234"/>
      <c r="BS397" s="234"/>
      <c r="BT397" s="234"/>
      <c r="BU397" s="234"/>
      <c r="BV397" s="234"/>
      <c r="BW397" s="234"/>
      <c r="BX397" s="234"/>
      <c r="BY397" s="234"/>
      <c r="BZ397" s="234"/>
      <c r="CA397" s="234"/>
      <c r="CB397" s="234"/>
      <c r="CC397" s="234"/>
      <c r="CD397" s="234"/>
      <c r="CE397" s="234"/>
      <c r="CF397" s="235">
        <v>108862489</v>
      </c>
      <c r="CG397" s="235"/>
      <c r="CH397" s="235"/>
      <c r="CI397" s="235"/>
      <c r="CJ397" s="235"/>
      <c r="CK397" s="235"/>
      <c r="CL397" s="235"/>
      <c r="CM397" s="235"/>
      <c r="CN397" s="235"/>
      <c r="CO397" s="235"/>
      <c r="CP397" s="235"/>
      <c r="CQ397" s="235"/>
      <c r="CR397" s="235"/>
      <c r="CS397" s="235"/>
    </row>
    <row r="398" spans="1:97" ht="15.75" customHeight="1">
      <c r="A398" s="189" t="s">
        <v>983</v>
      </c>
      <c r="B398" s="189"/>
      <c r="C398" s="189"/>
      <c r="D398" s="189"/>
      <c r="E398" s="189"/>
      <c r="F398" s="189"/>
      <c r="G398" s="189"/>
      <c r="H398" s="189"/>
      <c r="I398" s="189"/>
      <c r="J398" s="234">
        <v>0</v>
      </c>
      <c r="K398" s="234"/>
      <c r="L398" s="234"/>
      <c r="M398" s="234"/>
      <c r="N398" s="234"/>
      <c r="O398" s="234"/>
      <c r="P398" s="234"/>
      <c r="Q398" s="234"/>
      <c r="R398" s="234"/>
      <c r="S398" s="234">
        <v>0</v>
      </c>
      <c r="T398" s="234"/>
      <c r="U398" s="234"/>
      <c r="V398" s="234"/>
      <c r="W398" s="234"/>
      <c r="X398" s="234"/>
      <c r="Y398" s="234"/>
      <c r="Z398" s="234"/>
      <c r="AA398" s="234"/>
      <c r="AB398" s="234"/>
      <c r="AC398" s="234"/>
      <c r="AD398" s="234"/>
      <c r="AE398" s="234"/>
      <c r="AF398" s="234">
        <v>0</v>
      </c>
      <c r="AG398" s="234"/>
      <c r="AH398" s="234"/>
      <c r="AI398" s="234"/>
      <c r="AJ398" s="234"/>
      <c r="AK398" s="234"/>
      <c r="AL398" s="234"/>
      <c r="AM398" s="234"/>
      <c r="AN398" s="234"/>
      <c r="AO398" s="234"/>
      <c r="AP398" s="234"/>
      <c r="AQ398" s="234"/>
      <c r="AR398" s="234"/>
      <c r="AS398" s="234"/>
      <c r="AT398" s="234"/>
      <c r="AU398" s="234"/>
      <c r="AV398" s="234">
        <v>0</v>
      </c>
      <c r="AW398" s="234"/>
      <c r="AX398" s="234"/>
      <c r="AY398" s="234"/>
      <c r="AZ398" s="234"/>
      <c r="BA398" s="234"/>
      <c r="BB398" s="234"/>
      <c r="BC398" s="234"/>
      <c r="BD398" s="234"/>
      <c r="BE398" s="234"/>
      <c r="BF398" s="234"/>
      <c r="BG398" s="234"/>
      <c r="BH398" s="234"/>
      <c r="BI398" s="234"/>
      <c r="BJ398" s="234"/>
      <c r="BK398" s="234"/>
      <c r="BL398" s="234"/>
      <c r="BM398" s="234"/>
      <c r="BN398" s="234"/>
      <c r="BO398" s="234"/>
      <c r="BP398" s="234"/>
      <c r="BQ398" s="234">
        <v>0</v>
      </c>
      <c r="BR398" s="234"/>
      <c r="BS398" s="234"/>
      <c r="BT398" s="234"/>
      <c r="BU398" s="234"/>
      <c r="BV398" s="234"/>
      <c r="BW398" s="234"/>
      <c r="BX398" s="234"/>
      <c r="BY398" s="234"/>
      <c r="BZ398" s="234"/>
      <c r="CA398" s="234"/>
      <c r="CB398" s="234"/>
      <c r="CC398" s="234"/>
      <c r="CD398" s="234"/>
      <c r="CE398" s="234"/>
      <c r="CF398" s="235">
        <v>0</v>
      </c>
      <c r="CG398" s="235"/>
      <c r="CH398" s="235"/>
      <c r="CI398" s="235"/>
      <c r="CJ398" s="235"/>
      <c r="CK398" s="235"/>
      <c r="CL398" s="235"/>
      <c r="CM398" s="235"/>
      <c r="CN398" s="235"/>
      <c r="CO398" s="235"/>
      <c r="CP398" s="235"/>
      <c r="CQ398" s="235"/>
      <c r="CR398" s="235"/>
      <c r="CS398" s="235"/>
    </row>
    <row r="399" spans="1:97" ht="25.5" customHeight="1">
      <c r="A399" s="189" t="s">
        <v>984</v>
      </c>
      <c r="B399" s="189"/>
      <c r="C399" s="189"/>
      <c r="D399" s="189"/>
      <c r="E399" s="189"/>
      <c r="F399" s="189"/>
      <c r="G399" s="189"/>
      <c r="H399" s="189"/>
      <c r="I399" s="189"/>
      <c r="J399" s="234">
        <v>0</v>
      </c>
      <c r="K399" s="234"/>
      <c r="L399" s="234"/>
      <c r="M399" s="234"/>
      <c r="N399" s="234"/>
      <c r="O399" s="234"/>
      <c r="P399" s="234"/>
      <c r="Q399" s="234"/>
      <c r="R399" s="234"/>
      <c r="S399" s="234">
        <v>0</v>
      </c>
      <c r="T399" s="234"/>
      <c r="U399" s="234"/>
      <c r="V399" s="234"/>
      <c r="W399" s="234"/>
      <c r="X399" s="234"/>
      <c r="Y399" s="234"/>
      <c r="Z399" s="234"/>
      <c r="AA399" s="234"/>
      <c r="AB399" s="234"/>
      <c r="AC399" s="234"/>
      <c r="AD399" s="234"/>
      <c r="AE399" s="234"/>
      <c r="AF399" s="234">
        <v>0</v>
      </c>
      <c r="AG399" s="234"/>
      <c r="AH399" s="234"/>
      <c r="AI399" s="234"/>
      <c r="AJ399" s="234"/>
      <c r="AK399" s="234"/>
      <c r="AL399" s="234"/>
      <c r="AM399" s="234"/>
      <c r="AN399" s="234"/>
      <c r="AO399" s="234"/>
      <c r="AP399" s="234"/>
      <c r="AQ399" s="234"/>
      <c r="AR399" s="234"/>
      <c r="AS399" s="234"/>
      <c r="AT399" s="234"/>
      <c r="AU399" s="234"/>
      <c r="AV399" s="234">
        <v>0</v>
      </c>
      <c r="AW399" s="234"/>
      <c r="AX399" s="234"/>
      <c r="AY399" s="234"/>
      <c r="AZ399" s="234"/>
      <c r="BA399" s="234"/>
      <c r="BB399" s="234"/>
      <c r="BC399" s="234"/>
      <c r="BD399" s="234"/>
      <c r="BE399" s="234"/>
      <c r="BF399" s="234"/>
      <c r="BG399" s="234"/>
      <c r="BH399" s="234"/>
      <c r="BI399" s="234"/>
      <c r="BJ399" s="234"/>
      <c r="BK399" s="234"/>
      <c r="BL399" s="234"/>
      <c r="BM399" s="234"/>
      <c r="BN399" s="234"/>
      <c r="BO399" s="234"/>
      <c r="BP399" s="234"/>
      <c r="BQ399" s="234">
        <v>0</v>
      </c>
      <c r="BR399" s="234"/>
      <c r="BS399" s="234"/>
      <c r="BT399" s="234"/>
      <c r="BU399" s="234"/>
      <c r="BV399" s="234"/>
      <c r="BW399" s="234"/>
      <c r="BX399" s="234"/>
      <c r="BY399" s="234"/>
      <c r="BZ399" s="234"/>
      <c r="CA399" s="234"/>
      <c r="CB399" s="234"/>
      <c r="CC399" s="234"/>
      <c r="CD399" s="234"/>
      <c r="CE399" s="234"/>
      <c r="CF399" s="235">
        <v>0</v>
      </c>
      <c r="CG399" s="235"/>
      <c r="CH399" s="235"/>
      <c r="CI399" s="235"/>
      <c r="CJ399" s="235"/>
      <c r="CK399" s="235"/>
      <c r="CL399" s="235"/>
      <c r="CM399" s="235"/>
      <c r="CN399" s="235"/>
      <c r="CO399" s="235"/>
      <c r="CP399" s="235"/>
      <c r="CQ399" s="235"/>
      <c r="CR399" s="235"/>
      <c r="CS399" s="235"/>
    </row>
    <row r="400" spans="1:97" ht="15.75" customHeight="1">
      <c r="A400" s="189" t="s">
        <v>985</v>
      </c>
      <c r="B400" s="189"/>
      <c r="C400" s="189"/>
      <c r="D400" s="189"/>
      <c r="E400" s="189"/>
      <c r="F400" s="189"/>
      <c r="G400" s="189"/>
      <c r="H400" s="189"/>
      <c r="I400" s="189"/>
      <c r="J400" s="234">
        <v>0</v>
      </c>
      <c r="K400" s="234"/>
      <c r="L400" s="234"/>
      <c r="M400" s="234"/>
      <c r="N400" s="234"/>
      <c r="O400" s="234"/>
      <c r="P400" s="234"/>
      <c r="Q400" s="234"/>
      <c r="R400" s="234"/>
      <c r="S400" s="234">
        <v>0</v>
      </c>
      <c r="T400" s="234"/>
      <c r="U400" s="234"/>
      <c r="V400" s="234"/>
      <c r="W400" s="234"/>
      <c r="X400" s="234"/>
      <c r="Y400" s="234"/>
      <c r="Z400" s="234"/>
      <c r="AA400" s="234"/>
      <c r="AB400" s="234"/>
      <c r="AC400" s="234"/>
      <c r="AD400" s="234"/>
      <c r="AE400" s="234"/>
      <c r="AF400" s="234">
        <v>0</v>
      </c>
      <c r="AG400" s="234"/>
      <c r="AH400" s="234"/>
      <c r="AI400" s="234"/>
      <c r="AJ400" s="234"/>
      <c r="AK400" s="234"/>
      <c r="AL400" s="234"/>
      <c r="AM400" s="234"/>
      <c r="AN400" s="234"/>
      <c r="AO400" s="234"/>
      <c r="AP400" s="234"/>
      <c r="AQ400" s="234"/>
      <c r="AR400" s="234"/>
      <c r="AS400" s="234"/>
      <c r="AT400" s="234"/>
      <c r="AU400" s="234"/>
      <c r="AV400" s="234">
        <v>0</v>
      </c>
      <c r="AW400" s="234"/>
      <c r="AX400" s="234"/>
      <c r="AY400" s="234"/>
      <c r="AZ400" s="234"/>
      <c r="BA400" s="234"/>
      <c r="BB400" s="234"/>
      <c r="BC400" s="234"/>
      <c r="BD400" s="234"/>
      <c r="BE400" s="234"/>
      <c r="BF400" s="234"/>
      <c r="BG400" s="234"/>
      <c r="BH400" s="234"/>
      <c r="BI400" s="234"/>
      <c r="BJ400" s="234"/>
      <c r="BK400" s="234"/>
      <c r="BL400" s="234"/>
      <c r="BM400" s="234"/>
      <c r="BN400" s="234"/>
      <c r="BO400" s="234"/>
      <c r="BP400" s="234"/>
      <c r="BQ400" s="234">
        <v>0</v>
      </c>
      <c r="BR400" s="234"/>
      <c r="BS400" s="234"/>
      <c r="BT400" s="234"/>
      <c r="BU400" s="234"/>
      <c r="BV400" s="234"/>
      <c r="BW400" s="234"/>
      <c r="BX400" s="234"/>
      <c r="BY400" s="234"/>
      <c r="BZ400" s="234"/>
      <c r="CA400" s="234"/>
      <c r="CB400" s="234"/>
      <c r="CC400" s="234"/>
      <c r="CD400" s="234"/>
      <c r="CE400" s="234"/>
      <c r="CF400" s="235">
        <v>0</v>
      </c>
      <c r="CG400" s="235"/>
      <c r="CH400" s="235"/>
      <c r="CI400" s="235"/>
      <c r="CJ400" s="235"/>
      <c r="CK400" s="235"/>
      <c r="CL400" s="235"/>
      <c r="CM400" s="235"/>
      <c r="CN400" s="235"/>
      <c r="CO400" s="235"/>
      <c r="CP400" s="235"/>
      <c r="CQ400" s="235"/>
      <c r="CR400" s="235"/>
      <c r="CS400" s="235"/>
    </row>
    <row r="401" spans="1:98" ht="15.75" customHeight="1">
      <c r="A401" s="189" t="s">
        <v>986</v>
      </c>
      <c r="B401" s="189"/>
      <c r="C401" s="189"/>
      <c r="D401" s="189"/>
      <c r="E401" s="189"/>
      <c r="F401" s="189"/>
      <c r="G401" s="189"/>
      <c r="H401" s="189"/>
      <c r="I401" s="189"/>
      <c r="J401" s="234">
        <v>0</v>
      </c>
      <c r="K401" s="234"/>
      <c r="L401" s="234"/>
      <c r="M401" s="234"/>
      <c r="N401" s="234"/>
      <c r="O401" s="234"/>
      <c r="P401" s="234"/>
      <c r="Q401" s="234"/>
      <c r="R401" s="234"/>
      <c r="S401" s="234">
        <v>0</v>
      </c>
      <c r="T401" s="234"/>
      <c r="U401" s="234"/>
      <c r="V401" s="234"/>
      <c r="W401" s="234"/>
      <c r="X401" s="234"/>
      <c r="Y401" s="234"/>
      <c r="Z401" s="234"/>
      <c r="AA401" s="234"/>
      <c r="AB401" s="234"/>
      <c r="AC401" s="234"/>
      <c r="AD401" s="234"/>
      <c r="AE401" s="234"/>
      <c r="AF401" s="234">
        <v>0</v>
      </c>
      <c r="AG401" s="234"/>
      <c r="AH401" s="234"/>
      <c r="AI401" s="234"/>
      <c r="AJ401" s="234"/>
      <c r="AK401" s="234"/>
      <c r="AL401" s="234"/>
      <c r="AM401" s="234"/>
      <c r="AN401" s="234"/>
      <c r="AO401" s="234"/>
      <c r="AP401" s="234"/>
      <c r="AQ401" s="234"/>
      <c r="AR401" s="234"/>
      <c r="AS401" s="234"/>
      <c r="AT401" s="234"/>
      <c r="AU401" s="234"/>
      <c r="AV401" s="234">
        <v>0</v>
      </c>
      <c r="AW401" s="234"/>
      <c r="AX401" s="234"/>
      <c r="AY401" s="234"/>
      <c r="AZ401" s="234"/>
      <c r="BA401" s="234"/>
      <c r="BB401" s="234"/>
      <c r="BC401" s="234"/>
      <c r="BD401" s="234"/>
      <c r="BE401" s="234"/>
      <c r="BF401" s="234"/>
      <c r="BG401" s="234"/>
      <c r="BH401" s="234"/>
      <c r="BI401" s="234"/>
      <c r="BJ401" s="234"/>
      <c r="BK401" s="234"/>
      <c r="BL401" s="234"/>
      <c r="BM401" s="234"/>
      <c r="BN401" s="234"/>
      <c r="BO401" s="234"/>
      <c r="BP401" s="234"/>
      <c r="BQ401" s="234">
        <v>0</v>
      </c>
      <c r="BR401" s="234"/>
      <c r="BS401" s="234"/>
      <c r="BT401" s="234"/>
      <c r="BU401" s="234"/>
      <c r="BV401" s="234"/>
      <c r="BW401" s="234"/>
      <c r="BX401" s="234"/>
      <c r="BY401" s="234"/>
      <c r="BZ401" s="234"/>
      <c r="CA401" s="234"/>
      <c r="CB401" s="234"/>
      <c r="CC401" s="234"/>
      <c r="CD401" s="234"/>
      <c r="CE401" s="234"/>
      <c r="CF401" s="235">
        <v>0</v>
      </c>
      <c r="CG401" s="235"/>
      <c r="CH401" s="235"/>
      <c r="CI401" s="235"/>
      <c r="CJ401" s="235"/>
      <c r="CK401" s="235"/>
      <c r="CL401" s="235"/>
      <c r="CM401" s="235"/>
      <c r="CN401" s="235"/>
      <c r="CO401" s="235"/>
      <c r="CP401" s="235"/>
      <c r="CQ401" s="235"/>
      <c r="CR401" s="235"/>
      <c r="CS401" s="235"/>
    </row>
    <row r="402" spans="1:98" ht="15.75" customHeight="1">
      <c r="A402" s="189" t="s">
        <v>450</v>
      </c>
      <c r="B402" s="189"/>
      <c r="C402" s="189"/>
      <c r="D402" s="189"/>
      <c r="E402" s="189"/>
      <c r="F402" s="189"/>
      <c r="G402" s="189"/>
      <c r="H402" s="189"/>
      <c r="I402" s="189"/>
      <c r="J402" s="234">
        <v>0</v>
      </c>
      <c r="K402" s="234"/>
      <c r="L402" s="234"/>
      <c r="M402" s="234"/>
      <c r="N402" s="234"/>
      <c r="O402" s="234"/>
      <c r="P402" s="234"/>
      <c r="Q402" s="234"/>
      <c r="R402" s="234"/>
      <c r="S402" s="234">
        <v>0</v>
      </c>
      <c r="T402" s="234"/>
      <c r="U402" s="234"/>
      <c r="V402" s="234"/>
      <c r="W402" s="234"/>
      <c r="X402" s="234"/>
      <c r="Y402" s="234"/>
      <c r="Z402" s="234"/>
      <c r="AA402" s="234"/>
      <c r="AB402" s="234"/>
      <c r="AC402" s="234"/>
      <c r="AD402" s="234"/>
      <c r="AE402" s="234"/>
      <c r="AF402" s="234">
        <v>0</v>
      </c>
      <c r="AG402" s="234"/>
      <c r="AH402" s="234"/>
      <c r="AI402" s="234"/>
      <c r="AJ402" s="234"/>
      <c r="AK402" s="234"/>
      <c r="AL402" s="234"/>
      <c r="AM402" s="234"/>
      <c r="AN402" s="234"/>
      <c r="AO402" s="234"/>
      <c r="AP402" s="234"/>
      <c r="AQ402" s="234"/>
      <c r="AR402" s="234"/>
      <c r="AS402" s="234"/>
      <c r="AT402" s="234"/>
      <c r="AU402" s="234"/>
      <c r="AV402" s="234">
        <v>2881839766</v>
      </c>
      <c r="AW402" s="234"/>
      <c r="AX402" s="234"/>
      <c r="AY402" s="234"/>
      <c r="AZ402" s="234"/>
      <c r="BA402" s="234"/>
      <c r="BB402" s="234"/>
      <c r="BC402" s="234"/>
      <c r="BD402" s="234"/>
      <c r="BE402" s="234"/>
      <c r="BF402" s="234"/>
      <c r="BG402" s="234"/>
      <c r="BH402" s="234"/>
      <c r="BI402" s="234"/>
      <c r="BJ402" s="234"/>
      <c r="BK402" s="234"/>
      <c r="BL402" s="234"/>
      <c r="BM402" s="234"/>
      <c r="BN402" s="234"/>
      <c r="BO402" s="234"/>
      <c r="BP402" s="234"/>
      <c r="BQ402" s="234">
        <v>0</v>
      </c>
      <c r="BR402" s="234"/>
      <c r="BS402" s="234"/>
      <c r="BT402" s="234"/>
      <c r="BU402" s="234"/>
      <c r="BV402" s="234"/>
      <c r="BW402" s="234"/>
      <c r="BX402" s="234"/>
      <c r="BY402" s="234"/>
      <c r="BZ402" s="234"/>
      <c r="CA402" s="234"/>
      <c r="CB402" s="234"/>
      <c r="CC402" s="234"/>
      <c r="CD402" s="234"/>
      <c r="CE402" s="234"/>
      <c r="CF402" s="235">
        <v>2881839766</v>
      </c>
      <c r="CG402" s="235"/>
      <c r="CH402" s="235"/>
      <c r="CI402" s="235"/>
      <c r="CJ402" s="235"/>
      <c r="CK402" s="235"/>
      <c r="CL402" s="235"/>
      <c r="CM402" s="235"/>
      <c r="CN402" s="235"/>
      <c r="CO402" s="235"/>
      <c r="CP402" s="235"/>
      <c r="CQ402" s="235"/>
      <c r="CR402" s="235"/>
      <c r="CS402" s="235"/>
    </row>
    <row r="403" spans="1:98" ht="25.5" customHeight="1">
      <c r="A403" s="195" t="s">
        <v>989</v>
      </c>
      <c r="B403" s="195"/>
      <c r="C403" s="195"/>
      <c r="D403" s="195"/>
      <c r="E403" s="195"/>
      <c r="F403" s="195"/>
      <c r="G403" s="195"/>
      <c r="H403" s="195"/>
      <c r="I403" s="195"/>
      <c r="J403" s="236">
        <v>0</v>
      </c>
      <c r="K403" s="236"/>
      <c r="L403" s="236"/>
      <c r="M403" s="236"/>
      <c r="N403" s="236"/>
      <c r="O403" s="236"/>
      <c r="P403" s="236"/>
      <c r="Q403" s="236"/>
      <c r="R403" s="236"/>
      <c r="S403" s="236">
        <v>0</v>
      </c>
      <c r="T403" s="236"/>
      <c r="U403" s="236"/>
      <c r="V403" s="236"/>
      <c r="W403" s="236"/>
      <c r="X403" s="236"/>
      <c r="Y403" s="236"/>
      <c r="Z403" s="236"/>
      <c r="AA403" s="236"/>
      <c r="AB403" s="236"/>
      <c r="AC403" s="236"/>
      <c r="AD403" s="236"/>
      <c r="AE403" s="236"/>
      <c r="AF403" s="236">
        <v>0</v>
      </c>
      <c r="AG403" s="236"/>
      <c r="AH403" s="236"/>
      <c r="AI403" s="236"/>
      <c r="AJ403" s="236"/>
      <c r="AK403" s="236"/>
      <c r="AL403" s="236"/>
      <c r="AM403" s="236"/>
      <c r="AN403" s="236"/>
      <c r="AO403" s="236"/>
      <c r="AP403" s="236"/>
      <c r="AQ403" s="236"/>
      <c r="AR403" s="236"/>
      <c r="AS403" s="236"/>
      <c r="AT403" s="236"/>
      <c r="AU403" s="236"/>
      <c r="AV403" s="236">
        <v>0</v>
      </c>
      <c r="AW403" s="236"/>
      <c r="AX403" s="236"/>
      <c r="AY403" s="236"/>
      <c r="AZ403" s="236"/>
      <c r="BA403" s="236"/>
      <c r="BB403" s="236"/>
      <c r="BC403" s="236"/>
      <c r="BD403" s="236"/>
      <c r="BE403" s="236"/>
      <c r="BF403" s="236"/>
      <c r="BG403" s="236"/>
      <c r="BH403" s="236"/>
      <c r="BI403" s="236"/>
      <c r="BJ403" s="236"/>
      <c r="BK403" s="236"/>
      <c r="BL403" s="236"/>
      <c r="BM403" s="236"/>
      <c r="BN403" s="236"/>
      <c r="BO403" s="236"/>
      <c r="BP403" s="236"/>
      <c r="BQ403" s="236">
        <v>0</v>
      </c>
      <c r="BR403" s="236"/>
      <c r="BS403" s="236"/>
      <c r="BT403" s="236"/>
      <c r="BU403" s="236"/>
      <c r="BV403" s="236"/>
      <c r="BW403" s="236"/>
      <c r="BX403" s="236"/>
      <c r="BY403" s="236"/>
      <c r="BZ403" s="236"/>
      <c r="CA403" s="236"/>
      <c r="CB403" s="236"/>
      <c r="CC403" s="236"/>
      <c r="CD403" s="236"/>
      <c r="CE403" s="236"/>
      <c r="CF403" s="233">
        <v>0</v>
      </c>
      <c r="CG403" s="233"/>
      <c r="CH403" s="233"/>
      <c r="CI403" s="233"/>
      <c r="CJ403" s="233"/>
      <c r="CK403" s="233"/>
      <c r="CL403" s="233"/>
      <c r="CM403" s="233"/>
      <c r="CN403" s="233"/>
      <c r="CO403" s="233"/>
      <c r="CP403" s="233"/>
      <c r="CQ403" s="233"/>
      <c r="CR403" s="233"/>
      <c r="CS403" s="233"/>
    </row>
    <row r="404" spans="1:98" ht="15.75" customHeight="1">
      <c r="A404" s="189" t="s">
        <v>1283</v>
      </c>
      <c r="B404" s="189"/>
      <c r="C404" s="189"/>
      <c r="D404" s="189"/>
      <c r="E404" s="189"/>
      <c r="F404" s="189"/>
      <c r="G404" s="189"/>
      <c r="H404" s="189"/>
      <c r="I404" s="189"/>
      <c r="J404" s="234">
        <v>0</v>
      </c>
      <c r="K404" s="234"/>
      <c r="L404" s="234"/>
      <c r="M404" s="234"/>
      <c r="N404" s="234"/>
      <c r="O404" s="234"/>
      <c r="P404" s="234"/>
      <c r="Q404" s="234"/>
      <c r="R404" s="234"/>
      <c r="S404" s="234">
        <v>0</v>
      </c>
      <c r="T404" s="234"/>
      <c r="U404" s="234"/>
      <c r="V404" s="234"/>
      <c r="W404" s="234"/>
      <c r="X404" s="234"/>
      <c r="Y404" s="234"/>
      <c r="Z404" s="234"/>
      <c r="AA404" s="234"/>
      <c r="AB404" s="234"/>
      <c r="AC404" s="234"/>
      <c r="AD404" s="234"/>
      <c r="AE404" s="234"/>
      <c r="AF404" s="234">
        <v>0</v>
      </c>
      <c r="AG404" s="234"/>
      <c r="AH404" s="234"/>
      <c r="AI404" s="234"/>
      <c r="AJ404" s="234"/>
      <c r="AK404" s="234"/>
      <c r="AL404" s="234"/>
      <c r="AM404" s="234"/>
      <c r="AN404" s="234"/>
      <c r="AO404" s="234"/>
      <c r="AP404" s="234"/>
      <c r="AQ404" s="234"/>
      <c r="AR404" s="234"/>
      <c r="AS404" s="234"/>
      <c r="AT404" s="234"/>
      <c r="AU404" s="234"/>
      <c r="AV404" s="234">
        <v>1471441856</v>
      </c>
      <c r="AW404" s="234"/>
      <c r="AX404" s="234"/>
      <c r="AY404" s="234"/>
      <c r="AZ404" s="234"/>
      <c r="BA404" s="234"/>
      <c r="BB404" s="234"/>
      <c r="BC404" s="234"/>
      <c r="BD404" s="234"/>
      <c r="BE404" s="234"/>
      <c r="BF404" s="234"/>
      <c r="BG404" s="234"/>
      <c r="BH404" s="234"/>
      <c r="BI404" s="234"/>
      <c r="BJ404" s="234"/>
      <c r="BK404" s="234"/>
      <c r="BL404" s="234"/>
      <c r="BM404" s="234"/>
      <c r="BN404" s="234"/>
      <c r="BO404" s="234"/>
      <c r="BP404" s="234"/>
      <c r="BQ404" s="234">
        <v>0</v>
      </c>
      <c r="BR404" s="234"/>
      <c r="BS404" s="234"/>
      <c r="BT404" s="234"/>
      <c r="BU404" s="234"/>
      <c r="BV404" s="234"/>
      <c r="BW404" s="234"/>
      <c r="BX404" s="234"/>
      <c r="BY404" s="234"/>
      <c r="BZ404" s="234"/>
      <c r="CA404" s="234"/>
      <c r="CB404" s="234"/>
      <c r="CC404" s="234"/>
      <c r="CD404" s="234"/>
      <c r="CE404" s="234"/>
      <c r="CF404" s="235">
        <v>1471441856</v>
      </c>
      <c r="CG404" s="235"/>
      <c r="CH404" s="235"/>
      <c r="CI404" s="235"/>
      <c r="CJ404" s="235"/>
      <c r="CK404" s="235"/>
      <c r="CL404" s="235"/>
      <c r="CM404" s="235"/>
      <c r="CN404" s="235"/>
      <c r="CO404" s="235"/>
      <c r="CP404" s="235"/>
      <c r="CQ404" s="235"/>
      <c r="CR404" s="235"/>
      <c r="CS404" s="235"/>
    </row>
    <row r="405" spans="1:98" ht="15.75" customHeight="1">
      <c r="A405" s="189" t="s">
        <v>1284</v>
      </c>
      <c r="B405" s="189"/>
      <c r="C405" s="189"/>
      <c r="D405" s="189"/>
      <c r="E405" s="189"/>
      <c r="F405" s="189"/>
      <c r="G405" s="189"/>
      <c r="H405" s="189"/>
      <c r="I405" s="189"/>
      <c r="J405" s="234">
        <v>0</v>
      </c>
      <c r="K405" s="234"/>
      <c r="L405" s="234"/>
      <c r="M405" s="234"/>
      <c r="N405" s="234"/>
      <c r="O405" s="234"/>
      <c r="P405" s="234"/>
      <c r="Q405" s="234"/>
      <c r="R405" s="234"/>
      <c r="S405" s="234">
        <v>0</v>
      </c>
      <c r="T405" s="234"/>
      <c r="U405" s="234"/>
      <c r="V405" s="234"/>
      <c r="W405" s="234"/>
      <c r="X405" s="234"/>
      <c r="Y405" s="234"/>
      <c r="Z405" s="234"/>
      <c r="AA405" s="234"/>
      <c r="AB405" s="234"/>
      <c r="AC405" s="234"/>
      <c r="AD405" s="234"/>
      <c r="AE405" s="234"/>
      <c r="AF405" s="234">
        <v>0</v>
      </c>
      <c r="AG405" s="234"/>
      <c r="AH405" s="234"/>
      <c r="AI405" s="234"/>
      <c r="AJ405" s="234"/>
      <c r="AK405" s="234"/>
      <c r="AL405" s="234"/>
      <c r="AM405" s="234"/>
      <c r="AN405" s="234"/>
      <c r="AO405" s="234"/>
      <c r="AP405" s="234"/>
      <c r="AQ405" s="234"/>
      <c r="AR405" s="234"/>
      <c r="AS405" s="234"/>
      <c r="AT405" s="234"/>
      <c r="AU405" s="234"/>
      <c r="AV405" s="234">
        <v>1671126386</v>
      </c>
      <c r="AW405" s="234"/>
      <c r="AX405" s="234"/>
      <c r="AY405" s="234"/>
      <c r="AZ405" s="234"/>
      <c r="BA405" s="234"/>
      <c r="BB405" s="234"/>
      <c r="BC405" s="234"/>
      <c r="BD405" s="234"/>
      <c r="BE405" s="234"/>
      <c r="BF405" s="234"/>
      <c r="BG405" s="234"/>
      <c r="BH405" s="234"/>
      <c r="BI405" s="234"/>
      <c r="BJ405" s="234"/>
      <c r="BK405" s="234"/>
      <c r="BL405" s="234"/>
      <c r="BM405" s="234"/>
      <c r="BN405" s="234"/>
      <c r="BO405" s="234"/>
      <c r="BP405" s="234"/>
      <c r="BQ405" s="234">
        <v>0</v>
      </c>
      <c r="BR405" s="234"/>
      <c r="BS405" s="234"/>
      <c r="BT405" s="234"/>
      <c r="BU405" s="234"/>
      <c r="BV405" s="234"/>
      <c r="BW405" s="234"/>
      <c r="BX405" s="234"/>
      <c r="BY405" s="234"/>
      <c r="BZ405" s="234"/>
      <c r="CA405" s="234"/>
      <c r="CB405" s="234"/>
      <c r="CC405" s="234"/>
      <c r="CD405" s="234"/>
      <c r="CE405" s="234"/>
      <c r="CF405" s="235">
        <v>1671126386</v>
      </c>
      <c r="CG405" s="235"/>
      <c r="CH405" s="235"/>
      <c r="CI405" s="235"/>
      <c r="CJ405" s="235"/>
      <c r="CK405" s="235"/>
      <c r="CL405" s="235"/>
      <c r="CM405" s="235"/>
      <c r="CN405" s="235"/>
      <c r="CO405" s="235"/>
      <c r="CP405" s="235"/>
      <c r="CQ405" s="235"/>
      <c r="CR405" s="235"/>
      <c r="CS405" s="235"/>
    </row>
    <row r="406" spans="1:98" ht="25.5" customHeight="1">
      <c r="A406" s="199" t="s">
        <v>990</v>
      </c>
      <c r="B406" s="199"/>
      <c r="C406" s="199"/>
      <c r="D406" s="199"/>
      <c r="E406" s="199"/>
      <c r="F406" s="199"/>
      <c r="G406" s="199"/>
      <c r="H406" s="199"/>
      <c r="I406" s="199"/>
      <c r="J406" s="238">
        <v>0</v>
      </c>
      <c r="K406" s="238"/>
      <c r="L406" s="238"/>
      <c r="M406" s="238"/>
      <c r="N406" s="238"/>
      <c r="O406" s="238"/>
      <c r="P406" s="238"/>
      <c r="Q406" s="238"/>
      <c r="R406" s="238"/>
      <c r="S406" s="238">
        <v>0</v>
      </c>
      <c r="T406" s="238"/>
      <c r="U406" s="238"/>
      <c r="V406" s="238"/>
      <c r="W406" s="238"/>
      <c r="X406" s="238"/>
      <c r="Y406" s="238"/>
      <c r="Z406" s="238"/>
      <c r="AA406" s="238"/>
      <c r="AB406" s="238"/>
      <c r="AC406" s="238"/>
      <c r="AD406" s="238"/>
      <c r="AE406" s="238"/>
      <c r="AF406" s="238">
        <v>0</v>
      </c>
      <c r="AG406" s="238"/>
      <c r="AH406" s="238"/>
      <c r="AI406" s="238"/>
      <c r="AJ406" s="238"/>
      <c r="AK406" s="238"/>
      <c r="AL406" s="238"/>
      <c r="AM406" s="238"/>
      <c r="AN406" s="238"/>
      <c r="AO406" s="238"/>
      <c r="AP406" s="238"/>
      <c r="AQ406" s="238"/>
      <c r="AR406" s="238"/>
      <c r="AS406" s="238"/>
      <c r="AT406" s="238"/>
      <c r="AU406" s="238"/>
      <c r="AV406" s="238">
        <v>0</v>
      </c>
      <c r="AW406" s="238"/>
      <c r="AX406" s="238"/>
      <c r="AY406" s="238"/>
      <c r="AZ406" s="238"/>
      <c r="BA406" s="238"/>
      <c r="BB406" s="238"/>
      <c r="BC406" s="238"/>
      <c r="BD406" s="238"/>
      <c r="BE406" s="238"/>
      <c r="BF406" s="238"/>
      <c r="BG406" s="238"/>
      <c r="BH406" s="238"/>
      <c r="BI406" s="238"/>
      <c r="BJ406" s="238"/>
      <c r="BK406" s="238"/>
      <c r="BL406" s="238"/>
      <c r="BM406" s="238"/>
      <c r="BN406" s="238"/>
      <c r="BO406" s="238"/>
      <c r="BP406" s="238"/>
      <c r="BQ406" s="238">
        <v>0</v>
      </c>
      <c r="BR406" s="238"/>
      <c r="BS406" s="238"/>
      <c r="BT406" s="238"/>
      <c r="BU406" s="238"/>
      <c r="BV406" s="238"/>
      <c r="BW406" s="238"/>
      <c r="BX406" s="238"/>
      <c r="BY406" s="238"/>
      <c r="BZ406" s="238"/>
      <c r="CA406" s="238"/>
      <c r="CB406" s="238"/>
      <c r="CC406" s="238"/>
      <c r="CD406" s="238"/>
      <c r="CE406" s="238"/>
      <c r="CF406" s="237">
        <v>0</v>
      </c>
      <c r="CG406" s="237"/>
      <c r="CH406" s="237"/>
      <c r="CI406" s="237"/>
      <c r="CJ406" s="237"/>
      <c r="CK406" s="237"/>
      <c r="CL406" s="237"/>
      <c r="CM406" s="237"/>
      <c r="CN406" s="237"/>
      <c r="CO406" s="237"/>
      <c r="CP406" s="237"/>
      <c r="CQ406" s="237"/>
      <c r="CR406" s="237"/>
      <c r="CS406" s="237"/>
    </row>
    <row r="407" spans="1:98" ht="7.5" customHeight="1">
      <c r="A407" s="110"/>
    </row>
    <row r="408" spans="1:98" ht="15" customHeight="1">
      <c r="A408" s="125"/>
    </row>
    <row r="409" spans="1:98" ht="15" customHeight="1">
      <c r="A409" s="125"/>
    </row>
    <row r="410" spans="1:98" ht="15" customHeight="1">
      <c r="A410" s="125"/>
    </row>
    <row r="411" spans="1:98" ht="15" customHeight="1">
      <c r="A411" s="125"/>
    </row>
    <row r="412" spans="1:98" ht="15" customHeight="1">
      <c r="A412" s="125"/>
    </row>
    <row r="413" spans="1:98" ht="14.25" customHeight="1">
      <c r="A413" s="110"/>
    </row>
    <row r="414" spans="1:98" ht="15" customHeight="1">
      <c r="A414" s="111"/>
    </row>
    <row r="415" spans="1:98" ht="49.5" customHeight="1">
      <c r="A415" s="192" t="s">
        <v>972</v>
      </c>
      <c r="B415" s="192"/>
      <c r="C415" s="192"/>
      <c r="D415" s="192"/>
      <c r="E415" s="192"/>
      <c r="F415" s="192"/>
      <c r="G415" s="192"/>
      <c r="H415" s="192"/>
      <c r="I415" s="193" t="s">
        <v>991</v>
      </c>
      <c r="J415" s="193"/>
      <c r="K415" s="193"/>
      <c r="L415" s="193"/>
      <c r="M415" s="193"/>
      <c r="N415" s="193"/>
      <c r="O415" s="193"/>
      <c r="P415" s="193"/>
      <c r="Q415" s="193"/>
      <c r="R415" s="193" t="s">
        <v>992</v>
      </c>
      <c r="S415" s="193"/>
      <c r="T415" s="193"/>
      <c r="U415" s="193"/>
      <c r="V415" s="193"/>
      <c r="W415" s="193"/>
      <c r="X415" s="193"/>
      <c r="Y415" s="193"/>
      <c r="Z415" s="193"/>
      <c r="AA415" s="193"/>
      <c r="AB415" s="193"/>
      <c r="AC415" s="193" t="s">
        <v>993</v>
      </c>
      <c r="AD415" s="193"/>
      <c r="AE415" s="193"/>
      <c r="AF415" s="193"/>
      <c r="AG415" s="193"/>
      <c r="AH415" s="193"/>
      <c r="AI415" s="193"/>
      <c r="AJ415" s="193"/>
      <c r="AK415" s="193"/>
      <c r="AL415" s="193"/>
      <c r="AM415" s="193"/>
      <c r="AN415" s="193"/>
      <c r="AO415" s="193"/>
      <c r="AP415" s="193"/>
      <c r="AQ415" s="193"/>
      <c r="AR415" s="193" t="s">
        <v>994</v>
      </c>
      <c r="AS415" s="193"/>
      <c r="AT415" s="193"/>
      <c r="AU415" s="193"/>
      <c r="AV415" s="193"/>
      <c r="AW415" s="193"/>
      <c r="AX415" s="193"/>
      <c r="AY415" s="193"/>
      <c r="AZ415" s="193"/>
      <c r="BA415" s="193"/>
      <c r="BB415" s="193"/>
      <c r="BC415" s="193"/>
      <c r="BD415" s="193"/>
      <c r="BE415" s="193"/>
      <c r="BF415" s="193" t="s">
        <v>995</v>
      </c>
      <c r="BG415" s="193"/>
      <c r="BH415" s="193"/>
      <c r="BI415" s="193"/>
      <c r="BJ415" s="193"/>
      <c r="BK415" s="193"/>
      <c r="BL415" s="193"/>
      <c r="BM415" s="193"/>
      <c r="BN415" s="193"/>
      <c r="BO415" s="193"/>
      <c r="BP415" s="193"/>
      <c r="BQ415" s="193"/>
      <c r="BR415" s="193"/>
      <c r="BS415" s="193"/>
      <c r="BT415" s="193"/>
      <c r="BU415" s="193"/>
      <c r="BV415" s="193" t="s">
        <v>996</v>
      </c>
      <c r="BW415" s="193"/>
      <c r="BX415" s="193"/>
      <c r="BY415" s="193"/>
      <c r="BZ415" s="193"/>
      <c r="CA415" s="193"/>
      <c r="CB415" s="193"/>
      <c r="CC415" s="193"/>
      <c r="CD415" s="193"/>
      <c r="CE415" s="193"/>
      <c r="CF415" s="193"/>
      <c r="CG415" s="193"/>
      <c r="CH415" s="193"/>
      <c r="CI415" s="193"/>
      <c r="CJ415" s="194" t="s">
        <v>978</v>
      </c>
      <c r="CK415" s="194"/>
      <c r="CL415" s="194"/>
      <c r="CM415" s="194"/>
      <c r="CN415" s="194"/>
      <c r="CO415" s="194"/>
      <c r="CP415" s="194"/>
      <c r="CQ415" s="194"/>
      <c r="CR415" s="194"/>
      <c r="CS415" s="194"/>
      <c r="CT415" s="194"/>
    </row>
    <row r="416" spans="1:98" ht="27" customHeight="1">
      <c r="A416" s="195" t="s">
        <v>997</v>
      </c>
      <c r="B416" s="195"/>
      <c r="C416" s="195"/>
      <c r="D416" s="195"/>
      <c r="E416" s="195"/>
      <c r="F416" s="195"/>
      <c r="G416" s="195"/>
      <c r="H416" s="195"/>
      <c r="I416" s="196">
        <v>0</v>
      </c>
      <c r="J416" s="196"/>
      <c r="K416" s="196"/>
      <c r="L416" s="196"/>
      <c r="M416" s="196"/>
      <c r="N416" s="196"/>
      <c r="O416" s="196"/>
      <c r="P416" s="196"/>
      <c r="Q416" s="196"/>
      <c r="R416" s="196">
        <v>0</v>
      </c>
      <c r="S416" s="196"/>
      <c r="T416" s="196"/>
      <c r="U416" s="196"/>
      <c r="V416" s="196"/>
      <c r="W416" s="196"/>
      <c r="X416" s="196"/>
      <c r="Y416" s="196"/>
      <c r="Z416" s="196"/>
      <c r="AA416" s="196"/>
      <c r="AB416" s="196"/>
      <c r="AC416" s="196">
        <v>0</v>
      </c>
      <c r="AD416" s="196"/>
      <c r="AE416" s="196"/>
      <c r="AF416" s="196"/>
      <c r="AG416" s="196"/>
      <c r="AH416" s="196"/>
      <c r="AI416" s="196"/>
      <c r="AJ416" s="196"/>
      <c r="AK416" s="196"/>
      <c r="AL416" s="196"/>
      <c r="AM416" s="196"/>
      <c r="AN416" s="196"/>
      <c r="AO416" s="196"/>
      <c r="AP416" s="196"/>
      <c r="AQ416" s="196"/>
      <c r="AR416" s="196">
        <v>0</v>
      </c>
      <c r="AS416" s="196"/>
      <c r="AT416" s="196"/>
      <c r="AU416" s="196"/>
      <c r="AV416" s="196"/>
      <c r="AW416" s="196"/>
      <c r="AX416" s="196"/>
      <c r="AY416" s="196"/>
      <c r="AZ416" s="196"/>
      <c r="BA416" s="196"/>
      <c r="BB416" s="196"/>
      <c r="BC416" s="196"/>
      <c r="BD416" s="196"/>
      <c r="BE416" s="196"/>
      <c r="BF416" s="196">
        <v>0</v>
      </c>
      <c r="BG416" s="196"/>
      <c r="BH416" s="196"/>
      <c r="BI416" s="196"/>
      <c r="BJ416" s="196"/>
      <c r="BK416" s="196"/>
      <c r="BL416" s="196"/>
      <c r="BM416" s="196"/>
      <c r="BN416" s="196"/>
      <c r="BO416" s="196"/>
      <c r="BP416" s="196"/>
      <c r="BQ416" s="196"/>
      <c r="BR416" s="196"/>
      <c r="BS416" s="196"/>
      <c r="BT416" s="196"/>
      <c r="BU416" s="196"/>
      <c r="BV416" s="240">
        <v>0</v>
      </c>
      <c r="BW416" s="240"/>
      <c r="BX416" s="240"/>
      <c r="BY416" s="240"/>
      <c r="BZ416" s="240"/>
      <c r="CA416" s="240"/>
      <c r="CB416" s="240"/>
      <c r="CC416" s="240"/>
      <c r="CD416" s="240"/>
      <c r="CE416" s="240"/>
      <c r="CF416" s="240"/>
      <c r="CG416" s="240"/>
      <c r="CH416" s="240"/>
      <c r="CI416" s="240"/>
      <c r="CJ416" s="197">
        <v>0</v>
      </c>
      <c r="CK416" s="197"/>
      <c r="CL416" s="197"/>
      <c r="CM416" s="197"/>
      <c r="CN416" s="197"/>
      <c r="CO416" s="197"/>
      <c r="CP416" s="197"/>
      <c r="CQ416" s="197"/>
      <c r="CR416" s="197"/>
      <c r="CS416" s="197"/>
      <c r="CT416" s="197"/>
    </row>
    <row r="417" spans="1:98" ht="19.5" customHeight="1">
      <c r="A417" s="189" t="s">
        <v>998</v>
      </c>
      <c r="B417" s="189"/>
      <c r="C417" s="189"/>
      <c r="D417" s="189"/>
      <c r="E417" s="189"/>
      <c r="F417" s="189"/>
      <c r="G417" s="189"/>
      <c r="H417" s="189"/>
      <c r="I417" s="190">
        <v>0</v>
      </c>
      <c r="J417" s="190"/>
      <c r="K417" s="190"/>
      <c r="L417" s="190"/>
      <c r="M417" s="190"/>
      <c r="N417" s="190"/>
      <c r="O417" s="190"/>
      <c r="P417" s="190"/>
      <c r="Q417" s="190"/>
      <c r="R417" s="190">
        <v>0</v>
      </c>
      <c r="S417" s="190"/>
      <c r="T417" s="190"/>
      <c r="U417" s="190"/>
      <c r="V417" s="190"/>
      <c r="W417" s="190"/>
      <c r="X417" s="190"/>
      <c r="Y417" s="190"/>
      <c r="Z417" s="190"/>
      <c r="AA417" s="190"/>
      <c r="AB417" s="190"/>
      <c r="AC417" s="190">
        <v>0</v>
      </c>
      <c r="AD417" s="190"/>
      <c r="AE417" s="190"/>
      <c r="AF417" s="190"/>
      <c r="AG417" s="190"/>
      <c r="AH417" s="190"/>
      <c r="AI417" s="190"/>
      <c r="AJ417" s="190"/>
      <c r="AK417" s="190"/>
      <c r="AL417" s="190"/>
      <c r="AM417" s="190"/>
      <c r="AN417" s="190"/>
      <c r="AO417" s="190"/>
      <c r="AP417" s="190"/>
      <c r="AQ417" s="190"/>
      <c r="AR417" s="190">
        <v>0</v>
      </c>
      <c r="AS417" s="190"/>
      <c r="AT417" s="190"/>
      <c r="AU417" s="190"/>
      <c r="AV417" s="190"/>
      <c r="AW417" s="190"/>
      <c r="AX417" s="190"/>
      <c r="AY417" s="190"/>
      <c r="AZ417" s="190"/>
      <c r="BA417" s="190"/>
      <c r="BB417" s="190"/>
      <c r="BC417" s="190"/>
      <c r="BD417" s="190"/>
      <c r="BE417" s="190"/>
      <c r="BF417" s="190">
        <v>4950000000</v>
      </c>
      <c r="BG417" s="190"/>
      <c r="BH417" s="190"/>
      <c r="BI417" s="190"/>
      <c r="BJ417" s="190"/>
      <c r="BK417" s="190"/>
      <c r="BL417" s="190"/>
      <c r="BM417" s="190"/>
      <c r="BN417" s="190"/>
      <c r="BO417" s="190"/>
      <c r="BP417" s="190"/>
      <c r="BQ417" s="190"/>
      <c r="BR417" s="190"/>
      <c r="BS417" s="190"/>
      <c r="BT417" s="190"/>
      <c r="BU417" s="190"/>
      <c r="BV417" s="239">
        <v>0</v>
      </c>
      <c r="BW417" s="239"/>
      <c r="BX417" s="239"/>
      <c r="BY417" s="239"/>
      <c r="BZ417" s="239"/>
      <c r="CA417" s="239"/>
      <c r="CB417" s="239"/>
      <c r="CC417" s="239"/>
      <c r="CD417" s="239"/>
      <c r="CE417" s="239"/>
      <c r="CF417" s="239"/>
      <c r="CG417" s="239"/>
      <c r="CH417" s="239"/>
      <c r="CI417" s="239"/>
      <c r="CJ417" s="191">
        <v>4950000000</v>
      </c>
      <c r="CK417" s="191"/>
      <c r="CL417" s="191"/>
      <c r="CM417" s="191"/>
      <c r="CN417" s="191"/>
      <c r="CO417" s="191"/>
      <c r="CP417" s="191"/>
      <c r="CQ417" s="191"/>
      <c r="CR417" s="191"/>
      <c r="CS417" s="191"/>
      <c r="CT417" s="191"/>
    </row>
    <row r="418" spans="1:98" ht="19.5" customHeight="1">
      <c r="A418" s="189" t="s">
        <v>999</v>
      </c>
      <c r="B418" s="189"/>
      <c r="C418" s="189"/>
      <c r="D418" s="189"/>
      <c r="E418" s="189"/>
      <c r="F418" s="189"/>
      <c r="G418" s="189"/>
      <c r="H418" s="189"/>
      <c r="I418" s="190">
        <v>0</v>
      </c>
      <c r="J418" s="190"/>
      <c r="K418" s="190"/>
      <c r="L418" s="190"/>
      <c r="M418" s="190"/>
      <c r="N418" s="190"/>
      <c r="O418" s="190"/>
      <c r="P418" s="190"/>
      <c r="Q418" s="190"/>
      <c r="R418" s="190">
        <v>0</v>
      </c>
      <c r="S418" s="190"/>
      <c r="T418" s="190"/>
      <c r="U418" s="190"/>
      <c r="V418" s="190"/>
      <c r="W418" s="190"/>
      <c r="X418" s="190"/>
      <c r="Y418" s="190"/>
      <c r="Z418" s="190"/>
      <c r="AA418" s="190"/>
      <c r="AB418" s="190"/>
      <c r="AC418" s="190">
        <v>0</v>
      </c>
      <c r="AD418" s="190"/>
      <c r="AE418" s="190"/>
      <c r="AF418" s="190"/>
      <c r="AG418" s="190"/>
      <c r="AH418" s="190"/>
      <c r="AI418" s="190"/>
      <c r="AJ418" s="190"/>
      <c r="AK418" s="190"/>
      <c r="AL418" s="190"/>
      <c r="AM418" s="190"/>
      <c r="AN418" s="190"/>
      <c r="AO418" s="190"/>
      <c r="AP418" s="190"/>
      <c r="AQ418" s="190"/>
      <c r="AR418" s="190">
        <v>0</v>
      </c>
      <c r="AS418" s="190"/>
      <c r="AT418" s="190"/>
      <c r="AU418" s="190"/>
      <c r="AV418" s="190"/>
      <c r="AW418" s="190"/>
      <c r="AX418" s="190"/>
      <c r="AY418" s="190"/>
      <c r="AZ418" s="190"/>
      <c r="BA418" s="190"/>
      <c r="BB418" s="190"/>
      <c r="BC418" s="190"/>
      <c r="BD418" s="190"/>
      <c r="BE418" s="190"/>
      <c r="BF418" s="190">
        <v>0</v>
      </c>
      <c r="BG418" s="190"/>
      <c r="BH418" s="190"/>
      <c r="BI418" s="190"/>
      <c r="BJ418" s="190"/>
      <c r="BK418" s="190"/>
      <c r="BL418" s="190"/>
      <c r="BM418" s="190"/>
      <c r="BN418" s="190"/>
      <c r="BO418" s="190"/>
      <c r="BP418" s="190"/>
      <c r="BQ418" s="190"/>
      <c r="BR418" s="190"/>
      <c r="BS418" s="190"/>
      <c r="BT418" s="190"/>
      <c r="BU418" s="190"/>
      <c r="BV418" s="239">
        <v>0</v>
      </c>
      <c r="BW418" s="239"/>
      <c r="BX418" s="239"/>
      <c r="BY418" s="239"/>
      <c r="BZ418" s="239"/>
      <c r="CA418" s="239"/>
      <c r="CB418" s="239"/>
      <c r="CC418" s="239"/>
      <c r="CD418" s="239"/>
      <c r="CE418" s="239"/>
      <c r="CF418" s="239"/>
      <c r="CG418" s="239"/>
      <c r="CH418" s="239"/>
      <c r="CI418" s="239"/>
      <c r="CJ418" s="191">
        <v>0</v>
      </c>
      <c r="CK418" s="191"/>
      <c r="CL418" s="191"/>
      <c r="CM418" s="191"/>
      <c r="CN418" s="191"/>
      <c r="CO418" s="191"/>
      <c r="CP418" s="191"/>
      <c r="CQ418" s="191"/>
      <c r="CR418" s="191"/>
      <c r="CS418" s="191"/>
      <c r="CT418" s="191"/>
    </row>
    <row r="419" spans="1:98" ht="30.75" customHeight="1">
      <c r="A419" s="189" t="s">
        <v>1000</v>
      </c>
      <c r="B419" s="189"/>
      <c r="C419" s="189"/>
      <c r="D419" s="189"/>
      <c r="E419" s="189"/>
      <c r="F419" s="189"/>
      <c r="G419" s="189"/>
      <c r="H419" s="189"/>
      <c r="I419" s="190">
        <v>0</v>
      </c>
      <c r="J419" s="190"/>
      <c r="K419" s="190"/>
      <c r="L419" s="190"/>
      <c r="M419" s="190"/>
      <c r="N419" s="190"/>
      <c r="O419" s="190"/>
      <c r="P419" s="190"/>
      <c r="Q419" s="190"/>
      <c r="R419" s="190">
        <v>0</v>
      </c>
      <c r="S419" s="190"/>
      <c r="T419" s="190"/>
      <c r="U419" s="190"/>
      <c r="V419" s="190"/>
      <c r="W419" s="190"/>
      <c r="X419" s="190"/>
      <c r="Y419" s="190"/>
      <c r="Z419" s="190"/>
      <c r="AA419" s="190"/>
      <c r="AB419" s="190"/>
      <c r="AC419" s="190">
        <v>0</v>
      </c>
      <c r="AD419" s="190"/>
      <c r="AE419" s="190"/>
      <c r="AF419" s="190"/>
      <c r="AG419" s="190"/>
      <c r="AH419" s="190"/>
      <c r="AI419" s="190"/>
      <c r="AJ419" s="190"/>
      <c r="AK419" s="190"/>
      <c r="AL419" s="190"/>
      <c r="AM419" s="190"/>
      <c r="AN419" s="190"/>
      <c r="AO419" s="190"/>
      <c r="AP419" s="190"/>
      <c r="AQ419" s="190"/>
      <c r="AR419" s="190">
        <v>0</v>
      </c>
      <c r="AS419" s="190"/>
      <c r="AT419" s="190"/>
      <c r="AU419" s="190"/>
      <c r="AV419" s="190"/>
      <c r="AW419" s="190"/>
      <c r="AX419" s="190"/>
      <c r="AY419" s="190"/>
      <c r="AZ419" s="190"/>
      <c r="BA419" s="190"/>
      <c r="BB419" s="190"/>
      <c r="BC419" s="190"/>
      <c r="BD419" s="190"/>
      <c r="BE419" s="190"/>
      <c r="BF419" s="190">
        <v>0</v>
      </c>
      <c r="BG419" s="190"/>
      <c r="BH419" s="190"/>
      <c r="BI419" s="190"/>
      <c r="BJ419" s="190"/>
      <c r="BK419" s="190"/>
      <c r="BL419" s="190"/>
      <c r="BM419" s="190"/>
      <c r="BN419" s="190"/>
      <c r="BO419" s="190"/>
      <c r="BP419" s="190"/>
      <c r="BQ419" s="190"/>
      <c r="BR419" s="190"/>
      <c r="BS419" s="190"/>
      <c r="BT419" s="190"/>
      <c r="BU419" s="190"/>
      <c r="BV419" s="239">
        <v>0</v>
      </c>
      <c r="BW419" s="239"/>
      <c r="BX419" s="239"/>
      <c r="BY419" s="239"/>
      <c r="BZ419" s="239"/>
      <c r="CA419" s="239"/>
      <c r="CB419" s="239"/>
      <c r="CC419" s="239"/>
      <c r="CD419" s="239"/>
      <c r="CE419" s="239"/>
      <c r="CF419" s="239"/>
      <c r="CG419" s="239"/>
      <c r="CH419" s="239"/>
      <c r="CI419" s="239"/>
      <c r="CJ419" s="191">
        <v>0</v>
      </c>
      <c r="CK419" s="191"/>
      <c r="CL419" s="191"/>
      <c r="CM419" s="191"/>
      <c r="CN419" s="191"/>
      <c r="CO419" s="191"/>
      <c r="CP419" s="191"/>
      <c r="CQ419" s="191"/>
      <c r="CR419" s="191"/>
      <c r="CS419" s="191"/>
      <c r="CT419" s="191"/>
    </row>
    <row r="420" spans="1:98" ht="32.25" customHeight="1">
      <c r="A420" s="189" t="s">
        <v>1001</v>
      </c>
      <c r="B420" s="189"/>
      <c r="C420" s="189"/>
      <c r="D420" s="189"/>
      <c r="E420" s="189"/>
      <c r="F420" s="189"/>
      <c r="G420" s="189"/>
      <c r="H420" s="189"/>
      <c r="I420" s="190">
        <v>0</v>
      </c>
      <c r="J420" s="190"/>
      <c r="K420" s="190"/>
      <c r="L420" s="190"/>
      <c r="M420" s="190"/>
      <c r="N420" s="190"/>
      <c r="O420" s="190"/>
      <c r="P420" s="190"/>
      <c r="Q420" s="190"/>
      <c r="R420" s="190">
        <v>0</v>
      </c>
      <c r="S420" s="190"/>
      <c r="T420" s="190"/>
      <c r="U420" s="190"/>
      <c r="V420" s="190"/>
      <c r="W420" s="190"/>
      <c r="X420" s="190"/>
      <c r="Y420" s="190"/>
      <c r="Z420" s="190"/>
      <c r="AA420" s="190"/>
      <c r="AB420" s="190"/>
      <c r="AC420" s="190">
        <v>0</v>
      </c>
      <c r="AD420" s="190"/>
      <c r="AE420" s="190"/>
      <c r="AF420" s="190"/>
      <c r="AG420" s="190"/>
      <c r="AH420" s="190"/>
      <c r="AI420" s="190"/>
      <c r="AJ420" s="190"/>
      <c r="AK420" s="190"/>
      <c r="AL420" s="190"/>
      <c r="AM420" s="190"/>
      <c r="AN420" s="190"/>
      <c r="AO420" s="190"/>
      <c r="AP420" s="190"/>
      <c r="AQ420" s="190"/>
      <c r="AR420" s="190">
        <v>0</v>
      </c>
      <c r="AS420" s="190"/>
      <c r="AT420" s="190"/>
      <c r="AU420" s="190"/>
      <c r="AV420" s="190"/>
      <c r="AW420" s="190"/>
      <c r="AX420" s="190"/>
      <c r="AY420" s="190"/>
      <c r="AZ420" s="190"/>
      <c r="BA420" s="190"/>
      <c r="BB420" s="190"/>
      <c r="BC420" s="190"/>
      <c r="BD420" s="190"/>
      <c r="BE420" s="190"/>
      <c r="BF420" s="190">
        <v>0</v>
      </c>
      <c r="BG420" s="190"/>
      <c r="BH420" s="190"/>
      <c r="BI420" s="190"/>
      <c r="BJ420" s="190"/>
      <c r="BK420" s="190"/>
      <c r="BL420" s="190"/>
      <c r="BM420" s="190"/>
      <c r="BN420" s="190"/>
      <c r="BO420" s="190"/>
      <c r="BP420" s="190"/>
      <c r="BQ420" s="190"/>
      <c r="BR420" s="190"/>
      <c r="BS420" s="190"/>
      <c r="BT420" s="190"/>
      <c r="BU420" s="190"/>
      <c r="BV420" s="239">
        <v>0</v>
      </c>
      <c r="BW420" s="239"/>
      <c r="BX420" s="239"/>
      <c r="BY420" s="239"/>
      <c r="BZ420" s="239"/>
      <c r="CA420" s="239"/>
      <c r="CB420" s="239"/>
      <c r="CC420" s="239"/>
      <c r="CD420" s="239"/>
      <c r="CE420" s="239"/>
      <c r="CF420" s="239"/>
      <c r="CG420" s="239"/>
      <c r="CH420" s="239"/>
      <c r="CI420" s="239"/>
      <c r="CJ420" s="191">
        <v>0</v>
      </c>
      <c r="CK420" s="191"/>
      <c r="CL420" s="191"/>
      <c r="CM420" s="191"/>
      <c r="CN420" s="191"/>
      <c r="CO420" s="191"/>
      <c r="CP420" s="191"/>
      <c r="CQ420" s="191"/>
      <c r="CR420" s="191"/>
      <c r="CS420" s="191"/>
      <c r="CT420" s="191"/>
    </row>
    <row r="421" spans="1:98" ht="16.5" customHeight="1">
      <c r="A421" s="189" t="s">
        <v>983</v>
      </c>
      <c r="B421" s="189"/>
      <c r="C421" s="189"/>
      <c r="D421" s="189"/>
      <c r="E421" s="189"/>
      <c r="F421" s="189"/>
      <c r="G421" s="189"/>
      <c r="H421" s="189"/>
      <c r="I421" s="190">
        <v>0</v>
      </c>
      <c r="J421" s="190"/>
      <c r="K421" s="190"/>
      <c r="L421" s="190"/>
      <c r="M421" s="190"/>
      <c r="N421" s="190"/>
      <c r="O421" s="190"/>
      <c r="P421" s="190"/>
      <c r="Q421" s="190"/>
      <c r="R421" s="190">
        <v>0</v>
      </c>
      <c r="S421" s="190"/>
      <c r="T421" s="190"/>
      <c r="U421" s="190"/>
      <c r="V421" s="190"/>
      <c r="W421" s="190"/>
      <c r="X421" s="190"/>
      <c r="Y421" s="190"/>
      <c r="Z421" s="190"/>
      <c r="AA421" s="190"/>
      <c r="AB421" s="190"/>
      <c r="AC421" s="190">
        <v>0</v>
      </c>
      <c r="AD421" s="190"/>
      <c r="AE421" s="190"/>
      <c r="AF421" s="190"/>
      <c r="AG421" s="190"/>
      <c r="AH421" s="190"/>
      <c r="AI421" s="190"/>
      <c r="AJ421" s="190"/>
      <c r="AK421" s="190"/>
      <c r="AL421" s="190"/>
      <c r="AM421" s="190"/>
      <c r="AN421" s="190"/>
      <c r="AO421" s="190"/>
      <c r="AP421" s="190"/>
      <c r="AQ421" s="190"/>
      <c r="AR421" s="190">
        <v>0</v>
      </c>
      <c r="AS421" s="190"/>
      <c r="AT421" s="190"/>
      <c r="AU421" s="190"/>
      <c r="AV421" s="190"/>
      <c r="AW421" s="190"/>
      <c r="AX421" s="190"/>
      <c r="AY421" s="190"/>
      <c r="AZ421" s="190"/>
      <c r="BA421" s="190"/>
      <c r="BB421" s="190"/>
      <c r="BC421" s="190"/>
      <c r="BD421" s="190"/>
      <c r="BE421" s="190"/>
      <c r="BF421" s="190">
        <v>0</v>
      </c>
      <c r="BG421" s="190"/>
      <c r="BH421" s="190"/>
      <c r="BI421" s="190"/>
      <c r="BJ421" s="190"/>
      <c r="BK421" s="190"/>
      <c r="BL421" s="190"/>
      <c r="BM421" s="190"/>
      <c r="BN421" s="190"/>
      <c r="BO421" s="190"/>
      <c r="BP421" s="190"/>
      <c r="BQ421" s="190"/>
      <c r="BR421" s="190"/>
      <c r="BS421" s="190"/>
      <c r="BT421" s="190"/>
      <c r="BU421" s="190"/>
      <c r="BV421" s="239">
        <v>0</v>
      </c>
      <c r="BW421" s="239"/>
      <c r="BX421" s="239"/>
      <c r="BY421" s="239"/>
      <c r="BZ421" s="239"/>
      <c r="CA421" s="239"/>
      <c r="CB421" s="239"/>
      <c r="CC421" s="239"/>
      <c r="CD421" s="239"/>
      <c r="CE421" s="239"/>
      <c r="CF421" s="239"/>
      <c r="CG421" s="239"/>
      <c r="CH421" s="239"/>
      <c r="CI421" s="239"/>
      <c r="CJ421" s="191">
        <v>0</v>
      </c>
      <c r="CK421" s="191"/>
      <c r="CL421" s="191"/>
      <c r="CM421" s="191"/>
      <c r="CN421" s="191"/>
      <c r="CO421" s="191"/>
      <c r="CP421" s="191"/>
      <c r="CQ421" s="191"/>
      <c r="CR421" s="191"/>
      <c r="CS421" s="191"/>
      <c r="CT421" s="191"/>
    </row>
    <row r="422" spans="1:98" ht="16.5" customHeight="1">
      <c r="A422" s="189" t="s">
        <v>985</v>
      </c>
      <c r="B422" s="189"/>
      <c r="C422" s="189"/>
      <c r="D422" s="189"/>
      <c r="E422" s="189"/>
      <c r="F422" s="189"/>
      <c r="G422" s="189"/>
      <c r="H422" s="189"/>
      <c r="I422" s="190">
        <v>0</v>
      </c>
      <c r="J422" s="190"/>
      <c r="K422" s="190"/>
      <c r="L422" s="190"/>
      <c r="M422" s="190"/>
      <c r="N422" s="190"/>
      <c r="O422" s="190"/>
      <c r="P422" s="190"/>
      <c r="Q422" s="190"/>
      <c r="R422" s="190">
        <v>0</v>
      </c>
      <c r="S422" s="190"/>
      <c r="T422" s="190"/>
      <c r="U422" s="190"/>
      <c r="V422" s="190"/>
      <c r="W422" s="190"/>
      <c r="X422" s="190"/>
      <c r="Y422" s="190"/>
      <c r="Z422" s="190"/>
      <c r="AA422" s="190"/>
      <c r="AB422" s="190"/>
      <c r="AC422" s="190">
        <v>0</v>
      </c>
      <c r="AD422" s="190"/>
      <c r="AE422" s="190"/>
      <c r="AF422" s="190"/>
      <c r="AG422" s="190"/>
      <c r="AH422" s="190"/>
      <c r="AI422" s="190"/>
      <c r="AJ422" s="190"/>
      <c r="AK422" s="190"/>
      <c r="AL422" s="190"/>
      <c r="AM422" s="190"/>
      <c r="AN422" s="190"/>
      <c r="AO422" s="190"/>
      <c r="AP422" s="190"/>
      <c r="AQ422" s="190"/>
      <c r="AR422" s="190">
        <v>0</v>
      </c>
      <c r="AS422" s="190"/>
      <c r="AT422" s="190"/>
      <c r="AU422" s="190"/>
      <c r="AV422" s="190"/>
      <c r="AW422" s="190"/>
      <c r="AX422" s="190"/>
      <c r="AY422" s="190"/>
      <c r="AZ422" s="190"/>
      <c r="BA422" s="190"/>
      <c r="BB422" s="190"/>
      <c r="BC422" s="190"/>
      <c r="BD422" s="190"/>
      <c r="BE422" s="190"/>
      <c r="BF422" s="190">
        <v>0</v>
      </c>
      <c r="BG422" s="190"/>
      <c r="BH422" s="190"/>
      <c r="BI422" s="190"/>
      <c r="BJ422" s="190"/>
      <c r="BK422" s="190"/>
      <c r="BL422" s="190"/>
      <c r="BM422" s="190"/>
      <c r="BN422" s="190"/>
      <c r="BO422" s="190"/>
      <c r="BP422" s="190"/>
      <c r="BQ422" s="190"/>
      <c r="BR422" s="190"/>
      <c r="BS422" s="190"/>
      <c r="BT422" s="190"/>
      <c r="BU422" s="190"/>
      <c r="BV422" s="239">
        <v>0</v>
      </c>
      <c r="BW422" s="239"/>
      <c r="BX422" s="239"/>
      <c r="BY422" s="239"/>
      <c r="BZ422" s="239"/>
      <c r="CA422" s="239"/>
      <c r="CB422" s="239"/>
      <c r="CC422" s="239"/>
      <c r="CD422" s="239"/>
      <c r="CE422" s="239"/>
      <c r="CF422" s="239"/>
      <c r="CG422" s="239"/>
      <c r="CH422" s="239"/>
      <c r="CI422" s="239"/>
      <c r="CJ422" s="191">
        <v>0</v>
      </c>
      <c r="CK422" s="191"/>
      <c r="CL422" s="191"/>
      <c r="CM422" s="191"/>
      <c r="CN422" s="191"/>
      <c r="CO422" s="191"/>
      <c r="CP422" s="191"/>
      <c r="CQ422" s="191"/>
      <c r="CR422" s="191"/>
      <c r="CS422" s="191"/>
      <c r="CT422" s="191"/>
    </row>
    <row r="423" spans="1:98" ht="16.5" customHeight="1">
      <c r="A423" s="189" t="s">
        <v>986</v>
      </c>
      <c r="B423" s="189"/>
      <c r="C423" s="189"/>
      <c r="D423" s="189"/>
      <c r="E423" s="189"/>
      <c r="F423" s="189"/>
      <c r="G423" s="189"/>
      <c r="H423" s="189"/>
      <c r="I423" s="190">
        <v>0</v>
      </c>
      <c r="J423" s="190"/>
      <c r="K423" s="190"/>
      <c r="L423" s="190"/>
      <c r="M423" s="190"/>
      <c r="N423" s="190"/>
      <c r="O423" s="190"/>
      <c r="P423" s="190"/>
      <c r="Q423" s="190"/>
      <c r="R423" s="190">
        <v>0</v>
      </c>
      <c r="S423" s="190"/>
      <c r="T423" s="190"/>
      <c r="U423" s="190"/>
      <c r="V423" s="190"/>
      <c r="W423" s="190"/>
      <c r="X423" s="190"/>
      <c r="Y423" s="190"/>
      <c r="Z423" s="190"/>
      <c r="AA423" s="190"/>
      <c r="AB423" s="190"/>
      <c r="AC423" s="190">
        <v>0</v>
      </c>
      <c r="AD423" s="190"/>
      <c r="AE423" s="190"/>
      <c r="AF423" s="190"/>
      <c r="AG423" s="190"/>
      <c r="AH423" s="190"/>
      <c r="AI423" s="190"/>
      <c r="AJ423" s="190"/>
      <c r="AK423" s="190"/>
      <c r="AL423" s="190"/>
      <c r="AM423" s="190"/>
      <c r="AN423" s="190"/>
      <c r="AO423" s="190"/>
      <c r="AP423" s="190"/>
      <c r="AQ423" s="190"/>
      <c r="AR423" s="190">
        <v>0</v>
      </c>
      <c r="AS423" s="190"/>
      <c r="AT423" s="190"/>
      <c r="AU423" s="190"/>
      <c r="AV423" s="190"/>
      <c r="AW423" s="190"/>
      <c r="AX423" s="190"/>
      <c r="AY423" s="190"/>
      <c r="AZ423" s="190"/>
      <c r="BA423" s="190"/>
      <c r="BB423" s="190"/>
      <c r="BC423" s="190"/>
      <c r="BD423" s="190"/>
      <c r="BE423" s="190"/>
      <c r="BF423" s="190">
        <v>0</v>
      </c>
      <c r="BG423" s="190"/>
      <c r="BH423" s="190"/>
      <c r="BI423" s="190"/>
      <c r="BJ423" s="190"/>
      <c r="BK423" s="190"/>
      <c r="BL423" s="190"/>
      <c r="BM423" s="190"/>
      <c r="BN423" s="190"/>
      <c r="BO423" s="190"/>
      <c r="BP423" s="190"/>
      <c r="BQ423" s="190"/>
      <c r="BR423" s="190"/>
      <c r="BS423" s="190"/>
      <c r="BT423" s="190"/>
      <c r="BU423" s="190"/>
      <c r="BV423" s="239">
        <v>0</v>
      </c>
      <c r="BW423" s="239"/>
      <c r="BX423" s="239"/>
      <c r="BY423" s="239"/>
      <c r="BZ423" s="239"/>
      <c r="CA423" s="239"/>
      <c r="CB423" s="239"/>
      <c r="CC423" s="239"/>
      <c r="CD423" s="239"/>
      <c r="CE423" s="239"/>
      <c r="CF423" s="239"/>
      <c r="CG423" s="239"/>
      <c r="CH423" s="239"/>
      <c r="CI423" s="239"/>
      <c r="CJ423" s="191">
        <v>0</v>
      </c>
      <c r="CK423" s="191"/>
      <c r="CL423" s="191"/>
      <c r="CM423" s="191"/>
      <c r="CN423" s="191"/>
      <c r="CO423" s="191"/>
      <c r="CP423" s="191"/>
      <c r="CQ423" s="191"/>
      <c r="CR423" s="191"/>
      <c r="CS423" s="191"/>
      <c r="CT423" s="191"/>
    </row>
    <row r="424" spans="1:98" ht="16.5" customHeight="1">
      <c r="A424" s="189" t="s">
        <v>697</v>
      </c>
      <c r="B424" s="189"/>
      <c r="C424" s="189"/>
      <c r="D424" s="189"/>
      <c r="E424" s="189"/>
      <c r="F424" s="189"/>
      <c r="G424" s="189"/>
      <c r="H424" s="189"/>
      <c r="I424" s="190">
        <v>0</v>
      </c>
      <c r="J424" s="190"/>
      <c r="K424" s="190"/>
      <c r="L424" s="190"/>
      <c r="M424" s="190"/>
      <c r="N424" s="190"/>
      <c r="O424" s="190"/>
      <c r="P424" s="190"/>
      <c r="Q424" s="190"/>
      <c r="R424" s="190">
        <v>0</v>
      </c>
      <c r="S424" s="190"/>
      <c r="T424" s="190"/>
      <c r="U424" s="190"/>
      <c r="V424" s="190"/>
      <c r="W424" s="190"/>
      <c r="X424" s="190"/>
      <c r="Y424" s="190"/>
      <c r="Z424" s="190"/>
      <c r="AA424" s="190"/>
      <c r="AB424" s="190"/>
      <c r="AC424" s="190">
        <v>0</v>
      </c>
      <c r="AD424" s="190"/>
      <c r="AE424" s="190"/>
      <c r="AF424" s="190"/>
      <c r="AG424" s="190"/>
      <c r="AH424" s="190"/>
      <c r="AI424" s="190"/>
      <c r="AJ424" s="190"/>
      <c r="AK424" s="190"/>
      <c r="AL424" s="190"/>
      <c r="AM424" s="190"/>
      <c r="AN424" s="190"/>
      <c r="AO424" s="190"/>
      <c r="AP424" s="190"/>
      <c r="AQ424" s="190"/>
      <c r="AR424" s="190">
        <v>0</v>
      </c>
      <c r="AS424" s="190"/>
      <c r="AT424" s="190"/>
      <c r="AU424" s="190"/>
      <c r="AV424" s="190"/>
      <c r="AW424" s="190"/>
      <c r="AX424" s="190"/>
      <c r="AY424" s="190"/>
      <c r="AZ424" s="190"/>
      <c r="BA424" s="190"/>
      <c r="BB424" s="190"/>
      <c r="BC424" s="190"/>
      <c r="BD424" s="190"/>
      <c r="BE424" s="190"/>
      <c r="BF424" s="190">
        <v>4950000000</v>
      </c>
      <c r="BG424" s="190"/>
      <c r="BH424" s="190"/>
      <c r="BI424" s="190"/>
      <c r="BJ424" s="190"/>
      <c r="BK424" s="190"/>
      <c r="BL424" s="190"/>
      <c r="BM424" s="190"/>
      <c r="BN424" s="190"/>
      <c r="BO424" s="190"/>
      <c r="BP424" s="190"/>
      <c r="BQ424" s="190"/>
      <c r="BR424" s="190"/>
      <c r="BS424" s="190"/>
      <c r="BT424" s="190"/>
      <c r="BU424" s="190"/>
      <c r="BV424" s="239">
        <v>0</v>
      </c>
      <c r="BW424" s="239"/>
      <c r="BX424" s="239"/>
      <c r="BY424" s="239"/>
      <c r="BZ424" s="239"/>
      <c r="CA424" s="239"/>
      <c r="CB424" s="239"/>
      <c r="CC424" s="239"/>
      <c r="CD424" s="239"/>
      <c r="CE424" s="239"/>
      <c r="CF424" s="239"/>
      <c r="CG424" s="239"/>
      <c r="CH424" s="239"/>
      <c r="CI424" s="239"/>
      <c r="CJ424" s="191">
        <v>4950000000</v>
      </c>
      <c r="CK424" s="191"/>
      <c r="CL424" s="191"/>
      <c r="CM424" s="191"/>
      <c r="CN424" s="191"/>
      <c r="CO424" s="191"/>
      <c r="CP424" s="191"/>
      <c r="CQ424" s="191"/>
      <c r="CR424" s="191"/>
      <c r="CS424" s="191"/>
      <c r="CT424" s="191"/>
    </row>
    <row r="425" spans="1:98" ht="16.5" customHeight="1">
      <c r="A425" s="195" t="s">
        <v>987</v>
      </c>
      <c r="B425" s="195"/>
      <c r="C425" s="195"/>
      <c r="D425" s="195"/>
      <c r="E425" s="195"/>
      <c r="F425" s="195"/>
      <c r="G425" s="195"/>
      <c r="H425" s="195"/>
      <c r="I425" s="196">
        <v>0</v>
      </c>
      <c r="J425" s="196"/>
      <c r="K425" s="196"/>
      <c r="L425" s="196"/>
      <c r="M425" s="196"/>
      <c r="N425" s="196"/>
      <c r="O425" s="196"/>
      <c r="P425" s="196"/>
      <c r="Q425" s="196"/>
      <c r="R425" s="196">
        <v>0</v>
      </c>
      <c r="S425" s="196"/>
      <c r="T425" s="196"/>
      <c r="U425" s="196"/>
      <c r="V425" s="196"/>
      <c r="W425" s="196"/>
      <c r="X425" s="196"/>
      <c r="Y425" s="196"/>
      <c r="Z425" s="196"/>
      <c r="AA425" s="196"/>
      <c r="AB425" s="196"/>
      <c r="AC425" s="196">
        <v>0</v>
      </c>
      <c r="AD425" s="196"/>
      <c r="AE425" s="196"/>
      <c r="AF425" s="196"/>
      <c r="AG425" s="196"/>
      <c r="AH425" s="196"/>
      <c r="AI425" s="196"/>
      <c r="AJ425" s="196"/>
      <c r="AK425" s="196"/>
      <c r="AL425" s="196"/>
      <c r="AM425" s="196"/>
      <c r="AN425" s="196"/>
      <c r="AO425" s="196"/>
      <c r="AP425" s="196"/>
      <c r="AQ425" s="196"/>
      <c r="AR425" s="196">
        <v>0</v>
      </c>
      <c r="AS425" s="196"/>
      <c r="AT425" s="196"/>
      <c r="AU425" s="196"/>
      <c r="AV425" s="196"/>
      <c r="AW425" s="196"/>
      <c r="AX425" s="196"/>
      <c r="AY425" s="196"/>
      <c r="AZ425" s="196"/>
      <c r="BA425" s="196"/>
      <c r="BB425" s="196"/>
      <c r="BC425" s="196"/>
      <c r="BD425" s="196"/>
      <c r="BE425" s="196"/>
      <c r="BF425" s="196">
        <v>0</v>
      </c>
      <c r="BG425" s="196"/>
      <c r="BH425" s="196"/>
      <c r="BI425" s="196"/>
      <c r="BJ425" s="196"/>
      <c r="BK425" s="196"/>
      <c r="BL425" s="196"/>
      <c r="BM425" s="196"/>
      <c r="BN425" s="196"/>
      <c r="BO425" s="196"/>
      <c r="BP425" s="196"/>
      <c r="BQ425" s="196"/>
      <c r="BR425" s="196"/>
      <c r="BS425" s="196"/>
      <c r="BT425" s="196"/>
      <c r="BU425" s="196"/>
      <c r="BV425" s="240">
        <v>0</v>
      </c>
      <c r="BW425" s="240"/>
      <c r="BX425" s="240"/>
      <c r="BY425" s="240"/>
      <c r="BZ425" s="240"/>
      <c r="CA425" s="240"/>
      <c r="CB425" s="240"/>
      <c r="CC425" s="240"/>
      <c r="CD425" s="240"/>
      <c r="CE425" s="240"/>
      <c r="CF425" s="240"/>
      <c r="CG425" s="240"/>
      <c r="CH425" s="240"/>
      <c r="CI425" s="240"/>
      <c r="CJ425" s="197">
        <v>0</v>
      </c>
      <c r="CK425" s="197"/>
      <c r="CL425" s="197"/>
      <c r="CM425" s="197"/>
      <c r="CN425" s="197"/>
      <c r="CO425" s="197"/>
      <c r="CP425" s="197"/>
      <c r="CQ425" s="197"/>
      <c r="CR425" s="197"/>
      <c r="CS425" s="197"/>
      <c r="CT425" s="197"/>
    </row>
    <row r="426" spans="1:98" ht="16.5" customHeight="1">
      <c r="A426" s="189" t="s">
        <v>998</v>
      </c>
      <c r="B426" s="189"/>
      <c r="C426" s="189"/>
      <c r="D426" s="189"/>
      <c r="E426" s="189"/>
      <c r="F426" s="189"/>
      <c r="G426" s="189"/>
      <c r="H426" s="189"/>
      <c r="I426" s="190">
        <v>0</v>
      </c>
      <c r="J426" s="190"/>
      <c r="K426" s="190"/>
      <c r="L426" s="190"/>
      <c r="M426" s="190"/>
      <c r="N426" s="190"/>
      <c r="O426" s="190"/>
      <c r="P426" s="190"/>
      <c r="Q426" s="190"/>
      <c r="R426" s="190">
        <v>0</v>
      </c>
      <c r="S426" s="190"/>
      <c r="T426" s="190"/>
      <c r="U426" s="190"/>
      <c r="V426" s="190"/>
      <c r="W426" s="190"/>
      <c r="X426" s="190"/>
      <c r="Y426" s="190"/>
      <c r="Z426" s="190"/>
      <c r="AA426" s="190"/>
      <c r="AB426" s="190"/>
      <c r="AC426" s="190">
        <v>0</v>
      </c>
      <c r="AD426" s="190"/>
      <c r="AE426" s="190"/>
      <c r="AF426" s="190"/>
      <c r="AG426" s="190"/>
      <c r="AH426" s="190"/>
      <c r="AI426" s="190"/>
      <c r="AJ426" s="190"/>
      <c r="AK426" s="190"/>
      <c r="AL426" s="190"/>
      <c r="AM426" s="190"/>
      <c r="AN426" s="190"/>
      <c r="AO426" s="190"/>
      <c r="AP426" s="190"/>
      <c r="AQ426" s="190"/>
      <c r="AR426" s="190">
        <v>0</v>
      </c>
      <c r="AS426" s="190"/>
      <c r="AT426" s="190"/>
      <c r="AU426" s="190"/>
      <c r="AV426" s="190"/>
      <c r="AW426" s="190"/>
      <c r="AX426" s="190"/>
      <c r="AY426" s="190"/>
      <c r="AZ426" s="190"/>
      <c r="BA426" s="190"/>
      <c r="BB426" s="190"/>
      <c r="BC426" s="190"/>
      <c r="BD426" s="190"/>
      <c r="BE426" s="190"/>
      <c r="BF426" s="190">
        <v>933548387</v>
      </c>
      <c r="BG426" s="190"/>
      <c r="BH426" s="190"/>
      <c r="BI426" s="190"/>
      <c r="BJ426" s="190"/>
      <c r="BK426" s="190"/>
      <c r="BL426" s="190"/>
      <c r="BM426" s="190"/>
      <c r="BN426" s="190"/>
      <c r="BO426" s="190"/>
      <c r="BP426" s="190"/>
      <c r="BQ426" s="190"/>
      <c r="BR426" s="190"/>
      <c r="BS426" s="190"/>
      <c r="BT426" s="190"/>
      <c r="BU426" s="190"/>
      <c r="BV426" s="239">
        <v>0</v>
      </c>
      <c r="BW426" s="239"/>
      <c r="BX426" s="239"/>
      <c r="BY426" s="239"/>
      <c r="BZ426" s="239"/>
      <c r="CA426" s="239"/>
      <c r="CB426" s="239"/>
      <c r="CC426" s="239"/>
      <c r="CD426" s="239"/>
      <c r="CE426" s="239"/>
      <c r="CF426" s="239"/>
      <c r="CG426" s="239"/>
      <c r="CH426" s="239"/>
      <c r="CI426" s="239"/>
      <c r="CJ426" s="191">
        <v>933548387</v>
      </c>
      <c r="CK426" s="191"/>
      <c r="CL426" s="191"/>
      <c r="CM426" s="191"/>
      <c r="CN426" s="191"/>
      <c r="CO426" s="191"/>
      <c r="CP426" s="191"/>
      <c r="CQ426" s="191"/>
      <c r="CR426" s="191"/>
      <c r="CS426" s="191"/>
      <c r="CT426" s="191"/>
    </row>
    <row r="427" spans="1:98" ht="16.5" customHeight="1">
      <c r="A427" s="189" t="s">
        <v>988</v>
      </c>
      <c r="B427" s="189"/>
      <c r="C427" s="189"/>
      <c r="D427" s="189"/>
      <c r="E427" s="189"/>
      <c r="F427" s="189"/>
      <c r="G427" s="189"/>
      <c r="H427" s="189"/>
      <c r="I427" s="190">
        <v>0</v>
      </c>
      <c r="J427" s="190"/>
      <c r="K427" s="190"/>
      <c r="L427" s="190"/>
      <c r="M427" s="190"/>
      <c r="N427" s="190"/>
      <c r="O427" s="190"/>
      <c r="P427" s="190"/>
      <c r="Q427" s="190"/>
      <c r="R427" s="190">
        <v>0</v>
      </c>
      <c r="S427" s="190"/>
      <c r="T427" s="190"/>
      <c r="U427" s="190"/>
      <c r="V427" s="190"/>
      <c r="W427" s="190"/>
      <c r="X427" s="190"/>
      <c r="Y427" s="190"/>
      <c r="Z427" s="190"/>
      <c r="AA427" s="190"/>
      <c r="AB427" s="190"/>
      <c r="AC427" s="190">
        <v>0</v>
      </c>
      <c r="AD427" s="190"/>
      <c r="AE427" s="190"/>
      <c r="AF427" s="190"/>
      <c r="AG427" s="190"/>
      <c r="AH427" s="190"/>
      <c r="AI427" s="190"/>
      <c r="AJ427" s="190"/>
      <c r="AK427" s="190"/>
      <c r="AL427" s="190"/>
      <c r="AM427" s="190"/>
      <c r="AN427" s="190"/>
      <c r="AO427" s="190"/>
      <c r="AP427" s="190"/>
      <c r="AQ427" s="190"/>
      <c r="AR427" s="190">
        <v>0</v>
      </c>
      <c r="AS427" s="190"/>
      <c r="AT427" s="190"/>
      <c r="AU427" s="190"/>
      <c r="AV427" s="190"/>
      <c r="AW427" s="190"/>
      <c r="AX427" s="190"/>
      <c r="AY427" s="190"/>
      <c r="AZ427" s="190"/>
      <c r="BA427" s="190"/>
      <c r="BB427" s="190"/>
      <c r="BC427" s="190"/>
      <c r="BD427" s="190"/>
      <c r="BE427" s="190"/>
      <c r="BF427" s="190">
        <v>247500000</v>
      </c>
      <c r="BG427" s="190"/>
      <c r="BH427" s="190"/>
      <c r="BI427" s="190"/>
      <c r="BJ427" s="190"/>
      <c r="BK427" s="190"/>
      <c r="BL427" s="190"/>
      <c r="BM427" s="190"/>
      <c r="BN427" s="190"/>
      <c r="BO427" s="190"/>
      <c r="BP427" s="190"/>
      <c r="BQ427" s="190"/>
      <c r="BR427" s="190"/>
      <c r="BS427" s="190"/>
      <c r="BT427" s="190"/>
      <c r="BU427" s="190"/>
      <c r="BV427" s="239">
        <v>0</v>
      </c>
      <c r="BW427" s="239"/>
      <c r="BX427" s="239"/>
      <c r="BY427" s="239"/>
      <c r="BZ427" s="239"/>
      <c r="CA427" s="239"/>
      <c r="CB427" s="239"/>
      <c r="CC427" s="239"/>
      <c r="CD427" s="239"/>
      <c r="CE427" s="239"/>
      <c r="CF427" s="239"/>
      <c r="CG427" s="239"/>
      <c r="CH427" s="239"/>
      <c r="CI427" s="239"/>
      <c r="CJ427" s="191">
        <v>247500000</v>
      </c>
      <c r="CK427" s="191"/>
      <c r="CL427" s="191"/>
      <c r="CM427" s="191"/>
      <c r="CN427" s="191"/>
      <c r="CO427" s="191"/>
      <c r="CP427" s="191"/>
      <c r="CQ427" s="191"/>
      <c r="CR427" s="191"/>
      <c r="CS427" s="191"/>
      <c r="CT427" s="191"/>
    </row>
    <row r="428" spans="1:98" ht="16.5" customHeight="1">
      <c r="A428" s="189" t="s">
        <v>983</v>
      </c>
      <c r="B428" s="189"/>
      <c r="C428" s="189"/>
      <c r="D428" s="189"/>
      <c r="E428" s="189"/>
      <c r="F428" s="189"/>
      <c r="G428" s="189"/>
      <c r="H428" s="189"/>
      <c r="I428" s="190">
        <v>0</v>
      </c>
      <c r="J428" s="190"/>
      <c r="K428" s="190"/>
      <c r="L428" s="190"/>
      <c r="M428" s="190"/>
      <c r="N428" s="190"/>
      <c r="O428" s="190"/>
      <c r="P428" s="190"/>
      <c r="Q428" s="190"/>
      <c r="R428" s="190">
        <v>0</v>
      </c>
      <c r="S428" s="190"/>
      <c r="T428" s="190"/>
      <c r="U428" s="190"/>
      <c r="V428" s="190"/>
      <c r="W428" s="190"/>
      <c r="X428" s="190"/>
      <c r="Y428" s="190"/>
      <c r="Z428" s="190"/>
      <c r="AA428" s="190"/>
      <c r="AB428" s="190"/>
      <c r="AC428" s="190">
        <v>0</v>
      </c>
      <c r="AD428" s="190"/>
      <c r="AE428" s="190"/>
      <c r="AF428" s="190"/>
      <c r="AG428" s="190"/>
      <c r="AH428" s="190"/>
      <c r="AI428" s="190"/>
      <c r="AJ428" s="190"/>
      <c r="AK428" s="190"/>
      <c r="AL428" s="190"/>
      <c r="AM428" s="190"/>
      <c r="AN428" s="190"/>
      <c r="AO428" s="190"/>
      <c r="AP428" s="190"/>
      <c r="AQ428" s="190"/>
      <c r="AR428" s="190">
        <v>0</v>
      </c>
      <c r="AS428" s="190"/>
      <c r="AT428" s="190"/>
      <c r="AU428" s="190"/>
      <c r="AV428" s="190"/>
      <c r="AW428" s="190"/>
      <c r="AX428" s="190"/>
      <c r="AY428" s="190"/>
      <c r="AZ428" s="190"/>
      <c r="BA428" s="190"/>
      <c r="BB428" s="190"/>
      <c r="BC428" s="190"/>
      <c r="BD428" s="190"/>
      <c r="BE428" s="190"/>
      <c r="BF428" s="190">
        <v>0</v>
      </c>
      <c r="BG428" s="190"/>
      <c r="BH428" s="190"/>
      <c r="BI428" s="190"/>
      <c r="BJ428" s="190"/>
      <c r="BK428" s="190"/>
      <c r="BL428" s="190"/>
      <c r="BM428" s="190"/>
      <c r="BN428" s="190"/>
      <c r="BO428" s="190"/>
      <c r="BP428" s="190"/>
      <c r="BQ428" s="190"/>
      <c r="BR428" s="190"/>
      <c r="BS428" s="190"/>
      <c r="BT428" s="190"/>
      <c r="BU428" s="190"/>
      <c r="BV428" s="239">
        <v>0</v>
      </c>
      <c r="BW428" s="239"/>
      <c r="BX428" s="239"/>
      <c r="BY428" s="239"/>
      <c r="BZ428" s="239"/>
      <c r="CA428" s="239"/>
      <c r="CB428" s="239"/>
      <c r="CC428" s="239"/>
      <c r="CD428" s="239"/>
      <c r="CE428" s="239"/>
      <c r="CF428" s="239"/>
      <c r="CG428" s="239"/>
      <c r="CH428" s="239"/>
      <c r="CI428" s="239"/>
      <c r="CJ428" s="191">
        <v>0</v>
      </c>
      <c r="CK428" s="191"/>
      <c r="CL428" s="191"/>
      <c r="CM428" s="191"/>
      <c r="CN428" s="191"/>
      <c r="CO428" s="191"/>
      <c r="CP428" s="191"/>
      <c r="CQ428" s="191"/>
      <c r="CR428" s="191"/>
      <c r="CS428" s="191"/>
      <c r="CT428" s="191"/>
    </row>
    <row r="429" spans="1:98" ht="16.5" customHeight="1">
      <c r="A429" s="189" t="s">
        <v>985</v>
      </c>
      <c r="B429" s="189"/>
      <c r="C429" s="189"/>
      <c r="D429" s="189"/>
      <c r="E429" s="189"/>
      <c r="F429" s="189"/>
      <c r="G429" s="189"/>
      <c r="H429" s="189"/>
      <c r="I429" s="190">
        <v>0</v>
      </c>
      <c r="J429" s="190"/>
      <c r="K429" s="190"/>
      <c r="L429" s="190"/>
      <c r="M429" s="190"/>
      <c r="N429" s="190"/>
      <c r="O429" s="190"/>
      <c r="P429" s="190"/>
      <c r="Q429" s="190"/>
      <c r="R429" s="190">
        <v>0</v>
      </c>
      <c r="S429" s="190"/>
      <c r="T429" s="190"/>
      <c r="U429" s="190"/>
      <c r="V429" s="190"/>
      <c r="W429" s="190"/>
      <c r="X429" s="190"/>
      <c r="Y429" s="190"/>
      <c r="Z429" s="190"/>
      <c r="AA429" s="190"/>
      <c r="AB429" s="190"/>
      <c r="AC429" s="190">
        <v>0</v>
      </c>
      <c r="AD429" s="190"/>
      <c r="AE429" s="190"/>
      <c r="AF429" s="190"/>
      <c r="AG429" s="190"/>
      <c r="AH429" s="190"/>
      <c r="AI429" s="190"/>
      <c r="AJ429" s="190"/>
      <c r="AK429" s="190"/>
      <c r="AL429" s="190"/>
      <c r="AM429" s="190"/>
      <c r="AN429" s="190"/>
      <c r="AO429" s="190"/>
      <c r="AP429" s="190"/>
      <c r="AQ429" s="190"/>
      <c r="AR429" s="190">
        <v>0</v>
      </c>
      <c r="AS429" s="190"/>
      <c r="AT429" s="190"/>
      <c r="AU429" s="190"/>
      <c r="AV429" s="190"/>
      <c r="AW429" s="190"/>
      <c r="AX429" s="190"/>
      <c r="AY429" s="190"/>
      <c r="AZ429" s="190"/>
      <c r="BA429" s="190"/>
      <c r="BB429" s="190"/>
      <c r="BC429" s="190"/>
      <c r="BD429" s="190"/>
      <c r="BE429" s="190"/>
      <c r="BF429" s="190">
        <v>0</v>
      </c>
      <c r="BG429" s="190"/>
      <c r="BH429" s="190"/>
      <c r="BI429" s="190"/>
      <c r="BJ429" s="190"/>
      <c r="BK429" s="190"/>
      <c r="BL429" s="190"/>
      <c r="BM429" s="190"/>
      <c r="BN429" s="190"/>
      <c r="BO429" s="190"/>
      <c r="BP429" s="190"/>
      <c r="BQ429" s="190"/>
      <c r="BR429" s="190"/>
      <c r="BS429" s="190"/>
      <c r="BT429" s="190"/>
      <c r="BU429" s="190"/>
      <c r="BV429" s="239">
        <v>0</v>
      </c>
      <c r="BW429" s="239"/>
      <c r="BX429" s="239"/>
      <c r="BY429" s="239"/>
      <c r="BZ429" s="239"/>
      <c r="CA429" s="239"/>
      <c r="CB429" s="239"/>
      <c r="CC429" s="239"/>
      <c r="CD429" s="239"/>
      <c r="CE429" s="239"/>
      <c r="CF429" s="239"/>
      <c r="CG429" s="239"/>
      <c r="CH429" s="239"/>
      <c r="CI429" s="239"/>
      <c r="CJ429" s="191">
        <v>0</v>
      </c>
      <c r="CK429" s="191"/>
      <c r="CL429" s="191"/>
      <c r="CM429" s="191"/>
      <c r="CN429" s="191"/>
      <c r="CO429" s="191"/>
      <c r="CP429" s="191"/>
      <c r="CQ429" s="191"/>
      <c r="CR429" s="191"/>
      <c r="CS429" s="191"/>
      <c r="CT429" s="191"/>
    </row>
    <row r="430" spans="1:98" ht="16.5" customHeight="1">
      <c r="A430" s="189" t="s">
        <v>986</v>
      </c>
      <c r="B430" s="189"/>
      <c r="C430" s="189"/>
      <c r="D430" s="189"/>
      <c r="E430" s="189"/>
      <c r="F430" s="189"/>
      <c r="G430" s="189"/>
      <c r="H430" s="189"/>
      <c r="I430" s="190">
        <v>0</v>
      </c>
      <c r="J430" s="190"/>
      <c r="K430" s="190"/>
      <c r="L430" s="190"/>
      <c r="M430" s="190"/>
      <c r="N430" s="190"/>
      <c r="O430" s="190"/>
      <c r="P430" s="190"/>
      <c r="Q430" s="190"/>
      <c r="R430" s="190">
        <v>0</v>
      </c>
      <c r="S430" s="190"/>
      <c r="T430" s="190"/>
      <c r="U430" s="190"/>
      <c r="V430" s="190"/>
      <c r="W430" s="190"/>
      <c r="X430" s="190"/>
      <c r="Y430" s="190"/>
      <c r="Z430" s="190"/>
      <c r="AA430" s="190"/>
      <c r="AB430" s="190"/>
      <c r="AC430" s="190">
        <v>0</v>
      </c>
      <c r="AD430" s="190"/>
      <c r="AE430" s="190"/>
      <c r="AF430" s="190"/>
      <c r="AG430" s="190"/>
      <c r="AH430" s="190"/>
      <c r="AI430" s="190"/>
      <c r="AJ430" s="190"/>
      <c r="AK430" s="190"/>
      <c r="AL430" s="190"/>
      <c r="AM430" s="190"/>
      <c r="AN430" s="190"/>
      <c r="AO430" s="190"/>
      <c r="AP430" s="190"/>
      <c r="AQ430" s="190"/>
      <c r="AR430" s="190">
        <v>0</v>
      </c>
      <c r="AS430" s="190"/>
      <c r="AT430" s="190"/>
      <c r="AU430" s="190"/>
      <c r="AV430" s="190"/>
      <c r="AW430" s="190"/>
      <c r="AX430" s="190"/>
      <c r="AY430" s="190"/>
      <c r="AZ430" s="190"/>
      <c r="BA430" s="190"/>
      <c r="BB430" s="190"/>
      <c r="BC430" s="190"/>
      <c r="BD430" s="190"/>
      <c r="BE430" s="190"/>
      <c r="BF430" s="190">
        <v>0</v>
      </c>
      <c r="BG430" s="190"/>
      <c r="BH430" s="190"/>
      <c r="BI430" s="190"/>
      <c r="BJ430" s="190"/>
      <c r="BK430" s="190"/>
      <c r="BL430" s="190"/>
      <c r="BM430" s="190"/>
      <c r="BN430" s="190"/>
      <c r="BO430" s="190"/>
      <c r="BP430" s="190"/>
      <c r="BQ430" s="190"/>
      <c r="BR430" s="190"/>
      <c r="BS430" s="190"/>
      <c r="BT430" s="190"/>
      <c r="BU430" s="190"/>
      <c r="BV430" s="239">
        <v>0</v>
      </c>
      <c r="BW430" s="239"/>
      <c r="BX430" s="239"/>
      <c r="BY430" s="239"/>
      <c r="BZ430" s="239"/>
      <c r="CA430" s="239"/>
      <c r="CB430" s="239"/>
      <c r="CC430" s="239"/>
      <c r="CD430" s="239"/>
      <c r="CE430" s="239"/>
      <c r="CF430" s="239"/>
      <c r="CG430" s="239"/>
      <c r="CH430" s="239"/>
      <c r="CI430" s="239"/>
      <c r="CJ430" s="191">
        <v>0</v>
      </c>
      <c r="CK430" s="191"/>
      <c r="CL430" s="191"/>
      <c r="CM430" s="191"/>
      <c r="CN430" s="191"/>
      <c r="CO430" s="191"/>
      <c r="CP430" s="191"/>
      <c r="CQ430" s="191"/>
      <c r="CR430" s="191"/>
      <c r="CS430" s="191"/>
      <c r="CT430" s="191"/>
    </row>
    <row r="431" spans="1:98" ht="16.5" customHeight="1">
      <c r="A431" s="189" t="s">
        <v>697</v>
      </c>
      <c r="B431" s="189"/>
      <c r="C431" s="189"/>
      <c r="D431" s="189"/>
      <c r="E431" s="189"/>
      <c r="F431" s="189"/>
      <c r="G431" s="189"/>
      <c r="H431" s="189"/>
      <c r="I431" s="190">
        <v>0</v>
      </c>
      <c r="J431" s="190"/>
      <c r="K431" s="190"/>
      <c r="L431" s="190"/>
      <c r="M431" s="190"/>
      <c r="N431" s="190"/>
      <c r="O431" s="190"/>
      <c r="P431" s="190"/>
      <c r="Q431" s="190"/>
      <c r="R431" s="190">
        <v>0</v>
      </c>
      <c r="S431" s="190"/>
      <c r="T431" s="190"/>
      <c r="U431" s="190"/>
      <c r="V431" s="190"/>
      <c r="W431" s="190"/>
      <c r="X431" s="190"/>
      <c r="Y431" s="190"/>
      <c r="Z431" s="190"/>
      <c r="AA431" s="190"/>
      <c r="AB431" s="190"/>
      <c r="AC431" s="190">
        <v>0</v>
      </c>
      <c r="AD431" s="190"/>
      <c r="AE431" s="190"/>
      <c r="AF431" s="190"/>
      <c r="AG431" s="190"/>
      <c r="AH431" s="190"/>
      <c r="AI431" s="190"/>
      <c r="AJ431" s="190"/>
      <c r="AK431" s="190"/>
      <c r="AL431" s="190"/>
      <c r="AM431" s="190"/>
      <c r="AN431" s="190"/>
      <c r="AO431" s="190"/>
      <c r="AP431" s="190"/>
      <c r="AQ431" s="190"/>
      <c r="AR431" s="190">
        <v>0</v>
      </c>
      <c r="AS431" s="190"/>
      <c r="AT431" s="190"/>
      <c r="AU431" s="190"/>
      <c r="AV431" s="190"/>
      <c r="AW431" s="190"/>
      <c r="AX431" s="190"/>
      <c r="AY431" s="190"/>
      <c r="AZ431" s="190"/>
      <c r="BA431" s="190"/>
      <c r="BB431" s="190"/>
      <c r="BC431" s="190"/>
      <c r="BD431" s="190"/>
      <c r="BE431" s="190"/>
      <c r="BF431" s="190">
        <v>1181048387</v>
      </c>
      <c r="BG431" s="190"/>
      <c r="BH431" s="190"/>
      <c r="BI431" s="190"/>
      <c r="BJ431" s="190"/>
      <c r="BK431" s="190"/>
      <c r="BL431" s="190"/>
      <c r="BM431" s="190"/>
      <c r="BN431" s="190"/>
      <c r="BO431" s="190"/>
      <c r="BP431" s="190"/>
      <c r="BQ431" s="190"/>
      <c r="BR431" s="190"/>
      <c r="BS431" s="190"/>
      <c r="BT431" s="190"/>
      <c r="BU431" s="190"/>
      <c r="BV431" s="239">
        <v>0</v>
      </c>
      <c r="BW431" s="239"/>
      <c r="BX431" s="239"/>
      <c r="BY431" s="239"/>
      <c r="BZ431" s="239"/>
      <c r="CA431" s="239"/>
      <c r="CB431" s="239"/>
      <c r="CC431" s="239"/>
      <c r="CD431" s="239"/>
      <c r="CE431" s="239"/>
      <c r="CF431" s="239"/>
      <c r="CG431" s="239"/>
      <c r="CH431" s="239"/>
      <c r="CI431" s="239"/>
      <c r="CJ431" s="191">
        <v>1181048387</v>
      </c>
      <c r="CK431" s="191"/>
      <c r="CL431" s="191"/>
      <c r="CM431" s="191"/>
      <c r="CN431" s="191"/>
      <c r="CO431" s="191"/>
      <c r="CP431" s="191"/>
      <c r="CQ431" s="191"/>
      <c r="CR431" s="191"/>
      <c r="CS431" s="191"/>
      <c r="CT431" s="191"/>
    </row>
    <row r="432" spans="1:98">
      <c r="A432" s="195" t="s">
        <v>1002</v>
      </c>
      <c r="B432" s="195"/>
      <c r="C432" s="195"/>
      <c r="D432" s="195"/>
      <c r="E432" s="195"/>
      <c r="F432" s="195"/>
      <c r="G432" s="195"/>
      <c r="H432" s="195"/>
      <c r="I432" s="196">
        <v>0</v>
      </c>
      <c r="J432" s="196"/>
      <c r="K432" s="196"/>
      <c r="L432" s="196"/>
      <c r="M432" s="196"/>
      <c r="N432" s="196"/>
      <c r="O432" s="196"/>
      <c r="P432" s="196"/>
      <c r="Q432" s="196"/>
      <c r="R432" s="196">
        <v>0</v>
      </c>
      <c r="S432" s="196"/>
      <c r="T432" s="196"/>
      <c r="U432" s="196"/>
      <c r="V432" s="196"/>
      <c r="W432" s="196"/>
      <c r="X432" s="196"/>
      <c r="Y432" s="196"/>
      <c r="Z432" s="196"/>
      <c r="AA432" s="196"/>
      <c r="AB432" s="196"/>
      <c r="AC432" s="196">
        <v>0</v>
      </c>
      <c r="AD432" s="196"/>
      <c r="AE432" s="196"/>
      <c r="AF432" s="196"/>
      <c r="AG432" s="196"/>
      <c r="AH432" s="196"/>
      <c r="AI432" s="196"/>
      <c r="AJ432" s="196"/>
      <c r="AK432" s="196"/>
      <c r="AL432" s="196"/>
      <c r="AM432" s="196"/>
      <c r="AN432" s="196"/>
      <c r="AO432" s="196"/>
      <c r="AP432" s="196"/>
      <c r="AQ432" s="196"/>
      <c r="AR432" s="196">
        <v>0</v>
      </c>
      <c r="AS432" s="196"/>
      <c r="AT432" s="196"/>
      <c r="AU432" s="196"/>
      <c r="AV432" s="196"/>
      <c r="AW432" s="196"/>
      <c r="AX432" s="196"/>
      <c r="AY432" s="196"/>
      <c r="AZ432" s="196"/>
      <c r="BA432" s="196"/>
      <c r="BB432" s="196"/>
      <c r="BC432" s="196"/>
      <c r="BD432" s="196"/>
      <c r="BE432" s="196"/>
      <c r="BF432" s="196">
        <v>0</v>
      </c>
      <c r="BG432" s="196"/>
      <c r="BH432" s="196"/>
      <c r="BI432" s="196"/>
      <c r="BJ432" s="196"/>
      <c r="BK432" s="196"/>
      <c r="BL432" s="196"/>
      <c r="BM432" s="196"/>
      <c r="BN432" s="196"/>
      <c r="BO432" s="196"/>
      <c r="BP432" s="196"/>
      <c r="BQ432" s="196"/>
      <c r="BR432" s="196"/>
      <c r="BS432" s="196"/>
      <c r="BT432" s="196"/>
      <c r="BU432" s="196"/>
      <c r="BV432" s="240">
        <v>0</v>
      </c>
      <c r="BW432" s="240"/>
      <c r="BX432" s="240"/>
      <c r="BY432" s="240"/>
      <c r="BZ432" s="240"/>
      <c r="CA432" s="240"/>
      <c r="CB432" s="240"/>
      <c r="CC432" s="240"/>
      <c r="CD432" s="240"/>
      <c r="CE432" s="240"/>
      <c r="CF432" s="240"/>
      <c r="CG432" s="240"/>
      <c r="CH432" s="240"/>
      <c r="CI432" s="240"/>
      <c r="CJ432" s="197">
        <v>0</v>
      </c>
      <c r="CK432" s="197"/>
      <c r="CL432" s="197"/>
      <c r="CM432" s="197"/>
      <c r="CN432" s="197"/>
      <c r="CO432" s="197"/>
      <c r="CP432" s="197"/>
      <c r="CQ432" s="197"/>
      <c r="CR432" s="197"/>
      <c r="CS432" s="197"/>
      <c r="CT432" s="197"/>
    </row>
    <row r="433" spans="1:99" ht="18" customHeight="1">
      <c r="A433" s="189" t="s">
        <v>1283</v>
      </c>
      <c r="B433" s="189"/>
      <c r="C433" s="189"/>
      <c r="D433" s="189"/>
      <c r="E433" s="189"/>
      <c r="F433" s="189"/>
      <c r="G433" s="189"/>
      <c r="H433" s="189"/>
      <c r="I433" s="190">
        <v>0</v>
      </c>
      <c r="J433" s="190"/>
      <c r="K433" s="190"/>
      <c r="L433" s="190"/>
      <c r="M433" s="190"/>
      <c r="N433" s="190"/>
      <c r="O433" s="190"/>
      <c r="P433" s="190"/>
      <c r="Q433" s="190"/>
      <c r="R433" s="190">
        <v>0</v>
      </c>
      <c r="S433" s="190"/>
      <c r="T433" s="190"/>
      <c r="U433" s="190"/>
      <c r="V433" s="190"/>
      <c r="W433" s="190"/>
      <c r="X433" s="190"/>
      <c r="Y433" s="190"/>
      <c r="Z433" s="190"/>
      <c r="AA433" s="190"/>
      <c r="AB433" s="190"/>
      <c r="AC433" s="190">
        <v>0</v>
      </c>
      <c r="AD433" s="190"/>
      <c r="AE433" s="190"/>
      <c r="AF433" s="190"/>
      <c r="AG433" s="190"/>
      <c r="AH433" s="190"/>
      <c r="AI433" s="190"/>
      <c r="AJ433" s="190"/>
      <c r="AK433" s="190"/>
      <c r="AL433" s="190"/>
      <c r="AM433" s="190"/>
      <c r="AN433" s="190"/>
      <c r="AO433" s="190"/>
      <c r="AP433" s="190"/>
      <c r="AQ433" s="190"/>
      <c r="AR433" s="190">
        <v>0</v>
      </c>
      <c r="AS433" s="190"/>
      <c r="AT433" s="190"/>
      <c r="AU433" s="190"/>
      <c r="AV433" s="190"/>
      <c r="AW433" s="190"/>
      <c r="AX433" s="190"/>
      <c r="AY433" s="190"/>
      <c r="AZ433" s="190"/>
      <c r="BA433" s="190"/>
      <c r="BB433" s="190"/>
      <c r="BC433" s="190"/>
      <c r="BD433" s="190"/>
      <c r="BE433" s="190"/>
      <c r="BF433" s="190">
        <v>4016451613</v>
      </c>
      <c r="BG433" s="190"/>
      <c r="BH433" s="190"/>
      <c r="BI433" s="190"/>
      <c r="BJ433" s="190"/>
      <c r="BK433" s="190"/>
      <c r="BL433" s="190"/>
      <c r="BM433" s="190"/>
      <c r="BN433" s="190"/>
      <c r="BO433" s="190"/>
      <c r="BP433" s="190"/>
      <c r="BQ433" s="190"/>
      <c r="BR433" s="190"/>
      <c r="BS433" s="190"/>
      <c r="BT433" s="190"/>
      <c r="BU433" s="190"/>
      <c r="BV433" s="239">
        <v>0</v>
      </c>
      <c r="BW433" s="239"/>
      <c r="BX433" s="239"/>
      <c r="BY433" s="239"/>
      <c r="BZ433" s="239"/>
      <c r="CA433" s="239"/>
      <c r="CB433" s="239"/>
      <c r="CC433" s="239"/>
      <c r="CD433" s="239"/>
      <c r="CE433" s="239"/>
      <c r="CF433" s="239"/>
      <c r="CG433" s="239"/>
      <c r="CH433" s="239"/>
      <c r="CI433" s="239"/>
      <c r="CJ433" s="191">
        <v>4016451613</v>
      </c>
      <c r="CK433" s="191"/>
      <c r="CL433" s="191"/>
      <c r="CM433" s="191"/>
      <c r="CN433" s="191"/>
      <c r="CO433" s="191"/>
      <c r="CP433" s="191"/>
      <c r="CQ433" s="191"/>
      <c r="CR433" s="191"/>
      <c r="CS433" s="191"/>
      <c r="CT433" s="191"/>
    </row>
    <row r="434" spans="1:99" ht="18" customHeight="1">
      <c r="A434" s="189" t="s">
        <v>1284</v>
      </c>
      <c r="B434" s="189"/>
      <c r="C434" s="189"/>
      <c r="D434" s="189"/>
      <c r="E434" s="189"/>
      <c r="F434" s="189"/>
      <c r="G434" s="189"/>
      <c r="H434" s="189"/>
      <c r="I434" s="190">
        <v>0</v>
      </c>
      <c r="J434" s="190"/>
      <c r="K434" s="190"/>
      <c r="L434" s="190"/>
      <c r="M434" s="190"/>
      <c r="N434" s="190"/>
      <c r="O434" s="190"/>
      <c r="P434" s="190"/>
      <c r="Q434" s="190"/>
      <c r="R434" s="190">
        <v>0</v>
      </c>
      <c r="S434" s="190"/>
      <c r="T434" s="190"/>
      <c r="U434" s="190"/>
      <c r="V434" s="190"/>
      <c r="W434" s="190"/>
      <c r="X434" s="190"/>
      <c r="Y434" s="190"/>
      <c r="Z434" s="190"/>
      <c r="AA434" s="190"/>
      <c r="AB434" s="190"/>
      <c r="AC434" s="190">
        <v>0</v>
      </c>
      <c r="AD434" s="190"/>
      <c r="AE434" s="190"/>
      <c r="AF434" s="190"/>
      <c r="AG434" s="190"/>
      <c r="AH434" s="190"/>
      <c r="AI434" s="190"/>
      <c r="AJ434" s="190"/>
      <c r="AK434" s="190"/>
      <c r="AL434" s="190"/>
      <c r="AM434" s="190"/>
      <c r="AN434" s="190"/>
      <c r="AO434" s="190"/>
      <c r="AP434" s="190"/>
      <c r="AQ434" s="190"/>
      <c r="AR434" s="190">
        <v>0</v>
      </c>
      <c r="AS434" s="190"/>
      <c r="AT434" s="190"/>
      <c r="AU434" s="190"/>
      <c r="AV434" s="190"/>
      <c r="AW434" s="190"/>
      <c r="AX434" s="190"/>
      <c r="AY434" s="190"/>
      <c r="AZ434" s="190"/>
      <c r="BA434" s="190"/>
      <c r="BB434" s="190"/>
      <c r="BC434" s="190"/>
      <c r="BD434" s="190"/>
      <c r="BE434" s="190"/>
      <c r="BF434" s="190">
        <v>3768951613</v>
      </c>
      <c r="BG434" s="190"/>
      <c r="BH434" s="190"/>
      <c r="BI434" s="190"/>
      <c r="BJ434" s="190"/>
      <c r="BK434" s="190"/>
      <c r="BL434" s="190"/>
      <c r="BM434" s="190"/>
      <c r="BN434" s="190"/>
      <c r="BO434" s="190"/>
      <c r="BP434" s="190"/>
      <c r="BQ434" s="190"/>
      <c r="BR434" s="190"/>
      <c r="BS434" s="190"/>
      <c r="BT434" s="190"/>
      <c r="BU434" s="190"/>
      <c r="BV434" s="239">
        <v>0</v>
      </c>
      <c r="BW434" s="239"/>
      <c r="BX434" s="239"/>
      <c r="BY434" s="239"/>
      <c r="BZ434" s="239"/>
      <c r="CA434" s="239"/>
      <c r="CB434" s="239"/>
      <c r="CC434" s="239"/>
      <c r="CD434" s="239"/>
      <c r="CE434" s="239"/>
      <c r="CF434" s="239"/>
      <c r="CG434" s="239"/>
      <c r="CH434" s="239"/>
      <c r="CI434" s="239"/>
      <c r="CJ434" s="191">
        <v>3768951613</v>
      </c>
      <c r="CK434" s="191"/>
      <c r="CL434" s="191"/>
      <c r="CM434" s="191"/>
      <c r="CN434" s="191"/>
      <c r="CO434" s="191"/>
      <c r="CP434" s="191"/>
      <c r="CQ434" s="191"/>
      <c r="CR434" s="191"/>
      <c r="CS434" s="191"/>
      <c r="CT434" s="191"/>
    </row>
    <row r="435" spans="1:99" ht="34.5" customHeight="1">
      <c r="A435" s="199" t="s">
        <v>990</v>
      </c>
      <c r="B435" s="199"/>
      <c r="C435" s="199"/>
      <c r="D435" s="199"/>
      <c r="E435" s="199"/>
      <c r="F435" s="199"/>
      <c r="G435" s="199"/>
      <c r="H435" s="199"/>
      <c r="I435" s="200">
        <v>0</v>
      </c>
      <c r="J435" s="200"/>
      <c r="K435" s="200"/>
      <c r="L435" s="200"/>
      <c r="M435" s="200"/>
      <c r="N435" s="200"/>
      <c r="O435" s="200"/>
      <c r="P435" s="200"/>
      <c r="Q435" s="200"/>
      <c r="R435" s="200">
        <v>0</v>
      </c>
      <c r="S435" s="200"/>
      <c r="T435" s="200"/>
      <c r="U435" s="200"/>
      <c r="V435" s="200"/>
      <c r="W435" s="200"/>
      <c r="X435" s="200"/>
      <c r="Y435" s="200"/>
      <c r="Z435" s="200"/>
      <c r="AA435" s="200"/>
      <c r="AB435" s="200"/>
      <c r="AC435" s="200">
        <v>0</v>
      </c>
      <c r="AD435" s="200"/>
      <c r="AE435" s="200"/>
      <c r="AF435" s="200"/>
      <c r="AG435" s="200"/>
      <c r="AH435" s="200"/>
      <c r="AI435" s="200"/>
      <c r="AJ435" s="200"/>
      <c r="AK435" s="200"/>
      <c r="AL435" s="200"/>
      <c r="AM435" s="200"/>
      <c r="AN435" s="200"/>
      <c r="AO435" s="200"/>
      <c r="AP435" s="200"/>
      <c r="AQ435" s="200"/>
      <c r="AR435" s="200">
        <v>0</v>
      </c>
      <c r="AS435" s="200"/>
      <c r="AT435" s="200"/>
      <c r="AU435" s="200"/>
      <c r="AV435" s="200"/>
      <c r="AW435" s="200"/>
      <c r="AX435" s="200"/>
      <c r="AY435" s="200"/>
      <c r="AZ435" s="200"/>
      <c r="BA435" s="200"/>
      <c r="BB435" s="200"/>
      <c r="BC435" s="200"/>
      <c r="BD435" s="200"/>
      <c r="BE435" s="200"/>
      <c r="BF435" s="200"/>
      <c r="BG435" s="200"/>
      <c r="BH435" s="200"/>
      <c r="BI435" s="200"/>
      <c r="BJ435" s="200"/>
      <c r="BK435" s="200"/>
      <c r="BL435" s="200"/>
      <c r="BM435" s="200"/>
      <c r="BN435" s="200"/>
      <c r="BO435" s="200"/>
      <c r="BP435" s="200"/>
      <c r="BQ435" s="200"/>
      <c r="BR435" s="200"/>
      <c r="BS435" s="200"/>
      <c r="BT435" s="200"/>
      <c r="BU435" s="200"/>
      <c r="BV435" s="241">
        <v>0</v>
      </c>
      <c r="BW435" s="241"/>
      <c r="BX435" s="241"/>
      <c r="BY435" s="241"/>
      <c r="BZ435" s="241"/>
      <c r="CA435" s="241"/>
      <c r="CB435" s="241"/>
      <c r="CC435" s="241"/>
      <c r="CD435" s="241"/>
      <c r="CE435" s="241"/>
      <c r="CF435" s="241"/>
      <c r="CG435" s="241"/>
      <c r="CH435" s="241"/>
      <c r="CI435" s="241"/>
      <c r="CJ435" s="201">
        <v>0</v>
      </c>
      <c r="CK435" s="201"/>
      <c r="CL435" s="201"/>
      <c r="CM435" s="201"/>
      <c r="CN435" s="201"/>
      <c r="CO435" s="201"/>
      <c r="CP435" s="201"/>
      <c r="CQ435" s="201"/>
      <c r="CR435" s="201"/>
      <c r="CS435" s="201"/>
      <c r="CT435" s="201"/>
    </row>
    <row r="436" spans="1:99" ht="3.75" customHeight="1">
      <c r="A436" s="110"/>
    </row>
    <row r="437" spans="1:99" ht="21.75" customHeight="1">
      <c r="A437" s="125"/>
    </row>
    <row r="438" spans="1:99" ht="15.75" customHeight="1">
      <c r="A438" s="110"/>
      <c r="B438" s="110"/>
    </row>
    <row r="439" spans="1:99" ht="15.75" customHeight="1">
      <c r="A439" s="111"/>
      <c r="B439" s="105"/>
    </row>
    <row r="440" spans="1:99" ht="38.25" customHeight="1">
      <c r="A440" s="192" t="s">
        <v>1003</v>
      </c>
      <c r="B440" s="192"/>
      <c r="C440" s="192"/>
      <c r="D440" s="192"/>
      <c r="E440" s="192"/>
      <c r="F440" s="192"/>
      <c r="G440" s="192"/>
      <c r="H440" s="192"/>
      <c r="I440" s="192"/>
      <c r="J440" s="192"/>
      <c r="K440" s="192"/>
      <c r="L440" s="192"/>
      <c r="M440" s="192"/>
      <c r="N440" s="192"/>
      <c r="O440" s="192"/>
      <c r="P440" s="192"/>
      <c r="Q440" s="192"/>
      <c r="R440" s="192"/>
      <c r="S440" s="192"/>
      <c r="T440" s="192"/>
      <c r="U440" s="192"/>
      <c r="V440" s="192"/>
      <c r="W440" s="193" t="s">
        <v>1004</v>
      </c>
      <c r="X440" s="193"/>
      <c r="Y440" s="193"/>
      <c r="Z440" s="193"/>
      <c r="AA440" s="193"/>
      <c r="AB440" s="193"/>
      <c r="AC440" s="193"/>
      <c r="AD440" s="193"/>
      <c r="AE440" s="193"/>
      <c r="AF440" s="193" t="s">
        <v>998</v>
      </c>
      <c r="AG440" s="193"/>
      <c r="AH440" s="193"/>
      <c r="AI440" s="193"/>
      <c r="AJ440" s="193"/>
      <c r="AK440" s="193"/>
      <c r="AL440" s="193"/>
      <c r="AM440" s="193"/>
      <c r="AN440" s="193"/>
      <c r="AO440" s="193"/>
      <c r="AP440" s="193"/>
      <c r="AQ440" s="193"/>
      <c r="AR440" s="193"/>
      <c r="AS440" s="193"/>
      <c r="AT440" s="193"/>
      <c r="AU440" s="193"/>
      <c r="AV440" s="193"/>
      <c r="AW440" s="193"/>
      <c r="AX440" s="193" t="s">
        <v>1005</v>
      </c>
      <c r="AY440" s="193"/>
      <c r="AZ440" s="193"/>
      <c r="BA440" s="193"/>
      <c r="BB440" s="193"/>
      <c r="BC440" s="193"/>
      <c r="BD440" s="193"/>
      <c r="BE440" s="193"/>
      <c r="BF440" s="193"/>
      <c r="BG440" s="193"/>
      <c r="BH440" s="193"/>
      <c r="BI440" s="193"/>
      <c r="BJ440" s="193"/>
      <c r="BK440" s="193"/>
      <c r="BL440" s="193"/>
      <c r="BM440" s="193"/>
      <c r="BN440" s="193"/>
      <c r="BO440" s="193"/>
      <c r="BP440" s="193"/>
      <c r="BQ440" s="193"/>
      <c r="BR440" s="193" t="s">
        <v>1006</v>
      </c>
      <c r="BS440" s="193"/>
      <c r="BT440" s="193"/>
      <c r="BU440" s="193"/>
      <c r="BV440" s="193"/>
      <c r="BW440" s="193"/>
      <c r="BX440" s="193"/>
      <c r="BY440" s="193"/>
      <c r="BZ440" s="193"/>
      <c r="CA440" s="193"/>
      <c r="CB440" s="193"/>
      <c r="CC440" s="193"/>
      <c r="CD440" s="193"/>
      <c r="CE440" s="193"/>
      <c r="CF440" s="193"/>
      <c r="CG440" s="193"/>
      <c r="CH440" s="193"/>
      <c r="CI440" s="194" t="s">
        <v>1007</v>
      </c>
      <c r="CJ440" s="194"/>
      <c r="CK440" s="194"/>
      <c r="CL440" s="194"/>
      <c r="CM440" s="194"/>
      <c r="CN440" s="194"/>
      <c r="CO440" s="194"/>
      <c r="CP440" s="194"/>
      <c r="CQ440" s="194"/>
      <c r="CR440" s="194"/>
      <c r="CS440" s="194"/>
      <c r="CT440" s="194"/>
      <c r="CU440" s="194"/>
    </row>
    <row r="441" spans="1:99" ht="35.25" customHeight="1">
      <c r="A441" s="189" t="s">
        <v>1008</v>
      </c>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242">
        <v>6.4000000000000001E-2</v>
      </c>
      <c r="X441" s="242"/>
      <c r="Y441" s="242"/>
      <c r="Z441" s="242"/>
      <c r="AA441" s="242"/>
      <c r="AB441" s="242"/>
      <c r="AC441" s="242"/>
      <c r="AD441" s="242"/>
      <c r="AE441" s="242"/>
      <c r="AF441" s="190">
        <v>0</v>
      </c>
      <c r="AG441" s="190"/>
      <c r="AH441" s="190"/>
      <c r="AI441" s="190"/>
      <c r="AJ441" s="190"/>
      <c r="AK441" s="190"/>
      <c r="AL441" s="190"/>
      <c r="AM441" s="190"/>
      <c r="AN441" s="190"/>
      <c r="AO441" s="190"/>
      <c r="AP441" s="190"/>
      <c r="AQ441" s="190"/>
      <c r="AR441" s="190"/>
      <c r="AS441" s="190"/>
      <c r="AT441" s="190"/>
      <c r="AU441" s="190"/>
      <c r="AV441" s="190"/>
      <c r="AW441" s="190"/>
      <c r="AX441" s="190">
        <v>18768534485</v>
      </c>
      <c r="AY441" s="190"/>
      <c r="AZ441" s="190"/>
      <c r="BA441" s="190"/>
      <c r="BB441" s="190"/>
      <c r="BC441" s="190"/>
      <c r="BD441" s="190"/>
      <c r="BE441" s="190"/>
      <c r="BF441" s="190"/>
      <c r="BG441" s="190"/>
      <c r="BH441" s="190"/>
      <c r="BI441" s="190"/>
      <c r="BJ441" s="190"/>
      <c r="BK441" s="190"/>
      <c r="BL441" s="190"/>
      <c r="BM441" s="190"/>
      <c r="BN441" s="190"/>
      <c r="BO441" s="190"/>
      <c r="BP441" s="190"/>
      <c r="BQ441" s="190"/>
      <c r="BR441" s="190">
        <v>25008854638</v>
      </c>
      <c r="BS441" s="190"/>
      <c r="BT441" s="190"/>
      <c r="BU441" s="190"/>
      <c r="BV441" s="190"/>
      <c r="BW441" s="190"/>
      <c r="BX441" s="190"/>
      <c r="BY441" s="190"/>
      <c r="BZ441" s="190"/>
      <c r="CA441" s="190"/>
      <c r="CB441" s="190"/>
      <c r="CC441" s="190"/>
      <c r="CD441" s="190"/>
      <c r="CE441" s="190"/>
      <c r="CF441" s="190"/>
      <c r="CG441" s="190"/>
      <c r="CH441" s="190"/>
      <c r="CI441" s="191">
        <v>6240320153</v>
      </c>
      <c r="CJ441" s="191"/>
      <c r="CK441" s="191"/>
      <c r="CL441" s="191"/>
      <c r="CM441" s="191"/>
      <c r="CN441" s="191"/>
      <c r="CO441" s="191"/>
      <c r="CP441" s="191"/>
      <c r="CQ441" s="191"/>
      <c r="CR441" s="191"/>
      <c r="CS441" s="191"/>
      <c r="CT441" s="191"/>
      <c r="CU441" s="191"/>
    </row>
    <row r="442" spans="1:99" ht="35.25" customHeight="1">
      <c r="A442" s="189" t="s">
        <v>1008</v>
      </c>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242">
        <v>0.06</v>
      </c>
      <c r="X442" s="242"/>
      <c r="Y442" s="242"/>
      <c r="Z442" s="242"/>
      <c r="AA442" s="242"/>
      <c r="AB442" s="242"/>
      <c r="AC442" s="242"/>
      <c r="AD442" s="242"/>
      <c r="AE442" s="242"/>
      <c r="AF442" s="190">
        <v>0</v>
      </c>
      <c r="AG442" s="190"/>
      <c r="AH442" s="190"/>
      <c r="AI442" s="190"/>
      <c r="AJ442" s="190"/>
      <c r="AK442" s="190"/>
      <c r="AL442" s="190"/>
      <c r="AM442" s="190"/>
      <c r="AN442" s="190"/>
      <c r="AO442" s="190"/>
      <c r="AP442" s="190"/>
      <c r="AQ442" s="190"/>
      <c r="AR442" s="190"/>
      <c r="AS442" s="190"/>
      <c r="AT442" s="190"/>
      <c r="AU442" s="190"/>
      <c r="AV442" s="190"/>
      <c r="AW442" s="190"/>
      <c r="AX442" s="190">
        <v>57969531770</v>
      </c>
      <c r="AY442" s="190"/>
      <c r="AZ442" s="190"/>
      <c r="BA442" s="190"/>
      <c r="BB442" s="190"/>
      <c r="BC442" s="190"/>
      <c r="BD442" s="190"/>
      <c r="BE442" s="190"/>
      <c r="BF442" s="190"/>
      <c r="BG442" s="190"/>
      <c r="BH442" s="190"/>
      <c r="BI442" s="190"/>
      <c r="BJ442" s="190"/>
      <c r="BK442" s="190"/>
      <c r="BL442" s="190"/>
      <c r="BM442" s="190"/>
      <c r="BN442" s="190"/>
      <c r="BO442" s="190"/>
      <c r="BP442" s="190"/>
      <c r="BQ442" s="190"/>
      <c r="BR442" s="190">
        <v>67335309543</v>
      </c>
      <c r="BS442" s="190"/>
      <c r="BT442" s="190"/>
      <c r="BU442" s="190"/>
      <c r="BV442" s="190"/>
      <c r="BW442" s="190"/>
      <c r="BX442" s="190"/>
      <c r="BY442" s="190"/>
      <c r="BZ442" s="190"/>
      <c r="CA442" s="190"/>
      <c r="CB442" s="190"/>
      <c r="CC442" s="190"/>
      <c r="CD442" s="190"/>
      <c r="CE442" s="190"/>
      <c r="CF442" s="190"/>
      <c r="CG442" s="190"/>
      <c r="CH442" s="190"/>
      <c r="CI442" s="191">
        <v>9365777773</v>
      </c>
      <c r="CJ442" s="191"/>
      <c r="CK442" s="191"/>
      <c r="CL442" s="191"/>
      <c r="CM442" s="191"/>
      <c r="CN442" s="191"/>
      <c r="CO442" s="191"/>
      <c r="CP442" s="191"/>
      <c r="CQ442" s="191"/>
      <c r="CR442" s="191"/>
      <c r="CS442" s="191"/>
      <c r="CT442" s="191"/>
      <c r="CU442" s="191"/>
    </row>
    <row r="443" spans="1:99" ht="35.25" customHeight="1">
      <c r="A443" s="189" t="s">
        <v>1008</v>
      </c>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242">
        <v>6.5000000000000002E-2</v>
      </c>
      <c r="X443" s="242"/>
      <c r="Y443" s="242"/>
      <c r="Z443" s="242"/>
      <c r="AA443" s="242"/>
      <c r="AB443" s="242"/>
      <c r="AC443" s="242"/>
      <c r="AD443" s="242"/>
      <c r="AE443" s="242"/>
      <c r="AF443" s="190">
        <v>0</v>
      </c>
      <c r="AG443" s="190"/>
      <c r="AH443" s="190"/>
      <c r="AI443" s="190"/>
      <c r="AJ443" s="190"/>
      <c r="AK443" s="190"/>
      <c r="AL443" s="190"/>
      <c r="AM443" s="190"/>
      <c r="AN443" s="190"/>
      <c r="AO443" s="190"/>
      <c r="AP443" s="190"/>
      <c r="AQ443" s="190"/>
      <c r="AR443" s="190"/>
      <c r="AS443" s="190"/>
      <c r="AT443" s="190"/>
      <c r="AU443" s="190"/>
      <c r="AV443" s="190"/>
      <c r="AW443" s="190"/>
      <c r="AX443" s="190">
        <v>24320000000</v>
      </c>
      <c r="AY443" s="190"/>
      <c r="AZ443" s="190"/>
      <c r="BA443" s="190"/>
      <c r="BB443" s="190"/>
      <c r="BC443" s="190"/>
      <c r="BD443" s="190"/>
      <c r="BE443" s="190"/>
      <c r="BF443" s="190"/>
      <c r="BG443" s="190"/>
      <c r="BH443" s="190"/>
      <c r="BI443" s="190"/>
      <c r="BJ443" s="190"/>
      <c r="BK443" s="190"/>
      <c r="BL443" s="190"/>
      <c r="BM443" s="190"/>
      <c r="BN443" s="190"/>
      <c r="BO443" s="190"/>
      <c r="BP443" s="190"/>
      <c r="BQ443" s="190"/>
      <c r="BR443" s="190">
        <v>26720000000</v>
      </c>
      <c r="BS443" s="190"/>
      <c r="BT443" s="190"/>
      <c r="BU443" s="190"/>
      <c r="BV443" s="190"/>
      <c r="BW443" s="190"/>
      <c r="BX443" s="190"/>
      <c r="BY443" s="190"/>
      <c r="BZ443" s="190"/>
      <c r="CA443" s="190"/>
      <c r="CB443" s="190"/>
      <c r="CC443" s="190"/>
      <c r="CD443" s="190"/>
      <c r="CE443" s="190"/>
      <c r="CF443" s="190"/>
      <c r="CG443" s="190"/>
      <c r="CH443" s="190"/>
      <c r="CI443" s="191">
        <v>2400000000</v>
      </c>
      <c r="CJ443" s="191"/>
      <c r="CK443" s="191"/>
      <c r="CL443" s="191"/>
      <c r="CM443" s="191"/>
      <c r="CN443" s="191"/>
      <c r="CO443" s="191"/>
      <c r="CP443" s="191"/>
      <c r="CQ443" s="191"/>
      <c r="CR443" s="191"/>
      <c r="CS443" s="191"/>
      <c r="CT443" s="191"/>
      <c r="CU443" s="191"/>
    </row>
    <row r="444" spans="1:99" ht="35.25" customHeight="1">
      <c r="A444" s="189" t="s">
        <v>1009</v>
      </c>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242">
        <v>0</v>
      </c>
      <c r="X444" s="242"/>
      <c r="Y444" s="242"/>
      <c r="Z444" s="242"/>
      <c r="AA444" s="242"/>
      <c r="AB444" s="242"/>
      <c r="AC444" s="242"/>
      <c r="AD444" s="242"/>
      <c r="AE444" s="242"/>
      <c r="AF444" s="190">
        <v>0</v>
      </c>
      <c r="AG444" s="190"/>
      <c r="AH444" s="190"/>
      <c r="AI444" s="190"/>
      <c r="AJ444" s="190"/>
      <c r="AK444" s="190"/>
      <c r="AL444" s="190"/>
      <c r="AM444" s="190"/>
      <c r="AN444" s="190"/>
      <c r="AO444" s="190"/>
      <c r="AP444" s="190"/>
      <c r="AQ444" s="190"/>
      <c r="AR444" s="190"/>
      <c r="AS444" s="190"/>
      <c r="AT444" s="190"/>
      <c r="AU444" s="190"/>
      <c r="AV444" s="190"/>
      <c r="AW444" s="190"/>
      <c r="AX444" s="190">
        <v>0</v>
      </c>
      <c r="AY444" s="190"/>
      <c r="AZ444" s="190"/>
      <c r="BA444" s="190"/>
      <c r="BB444" s="190"/>
      <c r="BC444" s="190"/>
      <c r="BD444" s="190"/>
      <c r="BE444" s="190"/>
      <c r="BF444" s="190"/>
      <c r="BG444" s="190"/>
      <c r="BH444" s="190"/>
      <c r="BI444" s="190"/>
      <c r="BJ444" s="190"/>
      <c r="BK444" s="190"/>
      <c r="BL444" s="190"/>
      <c r="BM444" s="190"/>
      <c r="BN444" s="190"/>
      <c r="BO444" s="190"/>
      <c r="BP444" s="190"/>
      <c r="BQ444" s="190"/>
      <c r="BR444" s="190">
        <v>0</v>
      </c>
      <c r="BS444" s="190"/>
      <c r="BT444" s="190"/>
      <c r="BU444" s="190"/>
      <c r="BV444" s="190"/>
      <c r="BW444" s="190"/>
      <c r="BX444" s="190"/>
      <c r="BY444" s="190"/>
      <c r="BZ444" s="190"/>
      <c r="CA444" s="190"/>
      <c r="CB444" s="190"/>
      <c r="CC444" s="190"/>
      <c r="CD444" s="190"/>
      <c r="CE444" s="190"/>
      <c r="CF444" s="190"/>
      <c r="CG444" s="190"/>
      <c r="CH444" s="190"/>
      <c r="CI444" s="191">
        <v>0</v>
      </c>
      <c r="CJ444" s="191"/>
      <c r="CK444" s="191"/>
      <c r="CL444" s="191"/>
      <c r="CM444" s="191"/>
      <c r="CN444" s="191"/>
      <c r="CO444" s="191"/>
      <c r="CP444" s="191"/>
      <c r="CQ444" s="191"/>
      <c r="CR444" s="191"/>
      <c r="CS444" s="191"/>
      <c r="CT444" s="191"/>
      <c r="CU444" s="191"/>
    </row>
    <row r="445" spans="1:99" ht="25.5" customHeight="1">
      <c r="A445" s="189" t="s">
        <v>1010</v>
      </c>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242">
        <v>0</v>
      </c>
      <c r="X445" s="242"/>
      <c r="Y445" s="242"/>
      <c r="Z445" s="242"/>
      <c r="AA445" s="242"/>
      <c r="AB445" s="242"/>
      <c r="AC445" s="242"/>
      <c r="AD445" s="242"/>
      <c r="AE445" s="242"/>
      <c r="AF445" s="190">
        <v>0</v>
      </c>
      <c r="AG445" s="190"/>
      <c r="AH445" s="190"/>
      <c r="AI445" s="190"/>
      <c r="AJ445" s="190"/>
      <c r="AK445" s="190"/>
      <c r="AL445" s="190"/>
      <c r="AM445" s="190"/>
      <c r="AN445" s="190"/>
      <c r="AO445" s="190"/>
      <c r="AP445" s="190"/>
      <c r="AQ445" s="190"/>
      <c r="AR445" s="190"/>
      <c r="AS445" s="190"/>
      <c r="AT445" s="190"/>
      <c r="AU445" s="190"/>
      <c r="AV445" s="190"/>
      <c r="AW445" s="190"/>
      <c r="AX445" s="190">
        <v>0</v>
      </c>
      <c r="AY445" s="190"/>
      <c r="AZ445" s="190"/>
      <c r="BA445" s="190"/>
      <c r="BB445" s="190"/>
      <c r="BC445" s="190"/>
      <c r="BD445" s="190"/>
      <c r="BE445" s="190"/>
      <c r="BF445" s="190"/>
      <c r="BG445" s="190"/>
      <c r="BH445" s="190"/>
      <c r="BI445" s="190"/>
      <c r="BJ445" s="190"/>
      <c r="BK445" s="190"/>
      <c r="BL445" s="190"/>
      <c r="BM445" s="190"/>
      <c r="BN445" s="190"/>
      <c r="BO445" s="190"/>
      <c r="BP445" s="190"/>
      <c r="BQ445" s="190"/>
      <c r="BR445" s="190">
        <v>0</v>
      </c>
      <c r="BS445" s="190"/>
      <c r="BT445" s="190"/>
      <c r="BU445" s="190"/>
      <c r="BV445" s="190"/>
      <c r="BW445" s="190"/>
      <c r="BX445" s="190"/>
      <c r="BY445" s="190"/>
      <c r="BZ445" s="190"/>
      <c r="CA445" s="190"/>
      <c r="CB445" s="190"/>
      <c r="CC445" s="190"/>
      <c r="CD445" s="190"/>
      <c r="CE445" s="190"/>
      <c r="CF445" s="190"/>
      <c r="CG445" s="190"/>
      <c r="CH445" s="190"/>
      <c r="CI445" s="191">
        <v>0</v>
      </c>
      <c r="CJ445" s="191"/>
      <c r="CK445" s="191"/>
      <c r="CL445" s="191"/>
      <c r="CM445" s="191"/>
      <c r="CN445" s="191"/>
      <c r="CO445" s="191"/>
      <c r="CP445" s="191"/>
      <c r="CQ445" s="191"/>
      <c r="CR445" s="191"/>
      <c r="CS445" s="191"/>
      <c r="CT445" s="191"/>
      <c r="CU445" s="191"/>
    </row>
    <row r="446" spans="1:99" ht="15.75" customHeight="1">
      <c r="A446" s="195" t="s">
        <v>467</v>
      </c>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243">
        <v>0</v>
      </c>
      <c r="X446" s="243"/>
      <c r="Y446" s="243"/>
      <c r="Z446" s="243"/>
      <c r="AA446" s="243"/>
      <c r="AB446" s="243"/>
      <c r="AC446" s="243"/>
      <c r="AD446" s="243"/>
      <c r="AE446" s="243"/>
      <c r="AF446" s="196">
        <v>0</v>
      </c>
      <c r="AG446" s="196"/>
      <c r="AH446" s="196"/>
      <c r="AI446" s="196"/>
      <c r="AJ446" s="196"/>
      <c r="AK446" s="196"/>
      <c r="AL446" s="196"/>
      <c r="AM446" s="196"/>
      <c r="AN446" s="196"/>
      <c r="AO446" s="196"/>
      <c r="AP446" s="196"/>
      <c r="AQ446" s="196"/>
      <c r="AR446" s="196"/>
      <c r="AS446" s="196"/>
      <c r="AT446" s="196"/>
      <c r="AU446" s="196"/>
      <c r="AV446" s="196"/>
      <c r="AW446" s="196"/>
      <c r="AX446" s="244">
        <f>AX443+AX442+AX441</f>
        <v>101058066255</v>
      </c>
      <c r="AY446" s="244"/>
      <c r="AZ446" s="244"/>
      <c r="BA446" s="244"/>
      <c r="BB446" s="244"/>
      <c r="BC446" s="244"/>
      <c r="BD446" s="244"/>
      <c r="BE446" s="244"/>
      <c r="BF446" s="244"/>
      <c r="BG446" s="244"/>
      <c r="BH446" s="244"/>
      <c r="BI446" s="244"/>
      <c r="BJ446" s="244"/>
      <c r="BK446" s="244"/>
      <c r="BL446" s="244"/>
      <c r="BM446" s="244"/>
      <c r="BN446" s="244"/>
      <c r="BO446" s="244"/>
      <c r="BP446" s="244"/>
      <c r="BQ446" s="244"/>
      <c r="BR446" s="244">
        <f>BR443+BR442+BR441</f>
        <v>119064164181</v>
      </c>
      <c r="BS446" s="244"/>
      <c r="BT446" s="244"/>
      <c r="BU446" s="244"/>
      <c r="BV446" s="244"/>
      <c r="BW446" s="244"/>
      <c r="BX446" s="244"/>
      <c r="BY446" s="244"/>
      <c r="BZ446" s="244"/>
      <c r="CA446" s="244"/>
      <c r="CB446" s="244"/>
      <c r="CC446" s="244"/>
      <c r="CD446" s="244"/>
      <c r="CE446" s="244"/>
      <c r="CF446" s="244"/>
      <c r="CG446" s="244"/>
      <c r="CH446" s="244"/>
      <c r="CI446" s="245">
        <f>CI443+CI442+CI441</f>
        <v>18006097926</v>
      </c>
      <c r="CJ446" s="245"/>
      <c r="CK446" s="245"/>
      <c r="CL446" s="245"/>
      <c r="CM446" s="245"/>
      <c r="CN446" s="245"/>
      <c r="CO446" s="245"/>
      <c r="CP446" s="245"/>
      <c r="CQ446" s="245"/>
      <c r="CR446" s="245"/>
      <c r="CS446" s="245"/>
      <c r="CT446" s="245"/>
      <c r="CU446" s="245"/>
    </row>
    <row r="447" spans="1:99" ht="15.75" customHeight="1">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242">
        <v>0</v>
      </c>
      <c r="X447" s="242"/>
      <c r="Y447" s="242"/>
      <c r="Z447" s="242"/>
      <c r="AA447" s="242"/>
      <c r="AB447" s="242"/>
      <c r="AC447" s="242"/>
      <c r="AD447" s="242"/>
      <c r="AE447" s="242"/>
      <c r="AF447" s="190">
        <v>0</v>
      </c>
      <c r="AG447" s="190"/>
      <c r="AH447" s="190"/>
      <c r="AI447" s="190"/>
      <c r="AJ447" s="190"/>
      <c r="AK447" s="190"/>
      <c r="AL447" s="190"/>
      <c r="AM447" s="190"/>
      <c r="AN447" s="190"/>
      <c r="AO447" s="190"/>
      <c r="AP447" s="190"/>
      <c r="AQ447" s="190"/>
      <c r="AR447" s="190"/>
      <c r="AS447" s="190"/>
      <c r="AT447" s="190"/>
      <c r="AU447" s="190"/>
      <c r="AV447" s="190"/>
      <c r="AW447" s="190"/>
      <c r="AX447" s="190">
        <v>0</v>
      </c>
      <c r="AY447" s="190"/>
      <c r="AZ447" s="190"/>
      <c r="BA447" s="190"/>
      <c r="BB447" s="190"/>
      <c r="BC447" s="190"/>
      <c r="BD447" s="190"/>
      <c r="BE447" s="190"/>
      <c r="BF447" s="190"/>
      <c r="BG447" s="190"/>
      <c r="BH447" s="190"/>
      <c r="BI447" s="190"/>
      <c r="BJ447" s="190"/>
      <c r="BK447" s="190"/>
      <c r="BL447" s="190"/>
      <c r="BM447" s="190"/>
      <c r="BN447" s="190"/>
      <c r="BO447" s="190"/>
      <c r="BP447" s="190"/>
      <c r="BQ447" s="190"/>
      <c r="BR447" s="190">
        <v>0</v>
      </c>
      <c r="BS447" s="190"/>
      <c r="BT447" s="190"/>
      <c r="BU447" s="190"/>
      <c r="BV447" s="190"/>
      <c r="BW447" s="190"/>
      <c r="BX447" s="190"/>
      <c r="BY447" s="190"/>
      <c r="BZ447" s="190"/>
      <c r="CA447" s="190"/>
      <c r="CB447" s="190"/>
      <c r="CC447" s="190"/>
      <c r="CD447" s="190"/>
      <c r="CE447" s="190"/>
      <c r="CF447" s="190"/>
      <c r="CG447" s="190"/>
      <c r="CH447" s="190"/>
      <c r="CI447" s="191">
        <v>0</v>
      </c>
      <c r="CJ447" s="191"/>
      <c r="CK447" s="191"/>
      <c r="CL447" s="191"/>
      <c r="CM447" s="191"/>
      <c r="CN447" s="191"/>
      <c r="CO447" s="191"/>
      <c r="CP447" s="191"/>
      <c r="CQ447" s="191"/>
      <c r="CR447" s="191"/>
      <c r="CS447" s="191"/>
      <c r="CT447" s="191"/>
      <c r="CU447" s="191"/>
    </row>
    <row r="448" spans="1:99" ht="15.75" customHeight="1">
      <c r="A448" s="189" t="s">
        <v>1011</v>
      </c>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242">
        <v>0</v>
      </c>
      <c r="X448" s="242"/>
      <c r="Y448" s="242"/>
      <c r="Z448" s="242"/>
      <c r="AA448" s="242"/>
      <c r="AB448" s="242"/>
      <c r="AC448" s="242"/>
      <c r="AD448" s="242"/>
      <c r="AE448" s="242"/>
      <c r="AF448" s="190">
        <v>0</v>
      </c>
      <c r="AG448" s="190"/>
      <c r="AH448" s="190"/>
      <c r="AI448" s="190"/>
      <c r="AJ448" s="190"/>
      <c r="AK448" s="190"/>
      <c r="AL448" s="190"/>
      <c r="AM448" s="190"/>
      <c r="AN448" s="190"/>
      <c r="AO448" s="190"/>
      <c r="AP448" s="190"/>
      <c r="AQ448" s="190"/>
      <c r="AR448" s="190"/>
      <c r="AS448" s="190"/>
      <c r="AT448" s="190"/>
      <c r="AU448" s="190"/>
      <c r="AV448" s="190"/>
      <c r="AW448" s="190"/>
      <c r="AX448" s="190">
        <v>0</v>
      </c>
      <c r="AY448" s="190"/>
      <c r="AZ448" s="190"/>
      <c r="BA448" s="190"/>
      <c r="BB448" s="190"/>
      <c r="BC448" s="190"/>
      <c r="BD448" s="190"/>
      <c r="BE448" s="190"/>
      <c r="BF448" s="190"/>
      <c r="BG448" s="190"/>
      <c r="BH448" s="190"/>
      <c r="BI448" s="190"/>
      <c r="BJ448" s="190"/>
      <c r="BK448" s="190"/>
      <c r="BL448" s="190"/>
      <c r="BM448" s="190"/>
      <c r="BN448" s="190"/>
      <c r="BO448" s="190"/>
      <c r="BP448" s="190"/>
      <c r="BQ448" s="190"/>
      <c r="BR448" s="190">
        <v>0</v>
      </c>
      <c r="BS448" s="190"/>
      <c r="BT448" s="190"/>
      <c r="BU448" s="190"/>
      <c r="BV448" s="190"/>
      <c r="BW448" s="190"/>
      <c r="BX448" s="190"/>
      <c r="BY448" s="190"/>
      <c r="BZ448" s="190"/>
      <c r="CA448" s="190"/>
      <c r="CB448" s="190"/>
      <c r="CC448" s="190"/>
      <c r="CD448" s="190"/>
      <c r="CE448" s="190"/>
      <c r="CF448" s="190"/>
      <c r="CG448" s="190"/>
      <c r="CH448" s="190"/>
      <c r="CI448" s="191">
        <v>0</v>
      </c>
      <c r="CJ448" s="191"/>
      <c r="CK448" s="191"/>
      <c r="CL448" s="191"/>
      <c r="CM448" s="191"/>
      <c r="CN448" s="191"/>
      <c r="CO448" s="191"/>
      <c r="CP448" s="191"/>
      <c r="CQ448" s="191"/>
      <c r="CR448" s="191"/>
      <c r="CS448" s="191"/>
      <c r="CT448" s="191"/>
      <c r="CU448" s="191"/>
    </row>
    <row r="449" spans="1:99" ht="15.75" customHeight="1">
      <c r="A449" s="189" t="s">
        <v>1012</v>
      </c>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242">
        <v>0</v>
      </c>
      <c r="X449" s="242"/>
      <c r="Y449" s="242"/>
      <c r="Z449" s="242"/>
      <c r="AA449" s="242"/>
      <c r="AB449" s="242"/>
      <c r="AC449" s="242"/>
      <c r="AD449" s="242"/>
      <c r="AE449" s="242"/>
      <c r="AF449" s="190">
        <v>0</v>
      </c>
      <c r="AG449" s="190"/>
      <c r="AH449" s="190"/>
      <c r="AI449" s="190"/>
      <c r="AJ449" s="190"/>
      <c r="AK449" s="190"/>
      <c r="AL449" s="190"/>
      <c r="AM449" s="190"/>
      <c r="AN449" s="190"/>
      <c r="AO449" s="190"/>
      <c r="AP449" s="190"/>
      <c r="AQ449" s="190"/>
      <c r="AR449" s="190"/>
      <c r="AS449" s="190"/>
      <c r="AT449" s="190"/>
      <c r="AU449" s="190"/>
      <c r="AV449" s="190"/>
      <c r="AW449" s="190"/>
      <c r="AX449" s="190">
        <v>0</v>
      </c>
      <c r="AY449" s="190"/>
      <c r="AZ449" s="190"/>
      <c r="BA449" s="190"/>
      <c r="BB449" s="190"/>
      <c r="BC449" s="190"/>
      <c r="BD449" s="190"/>
      <c r="BE449" s="190"/>
      <c r="BF449" s="190"/>
      <c r="BG449" s="190"/>
      <c r="BH449" s="190"/>
      <c r="BI449" s="190"/>
      <c r="BJ449" s="190"/>
      <c r="BK449" s="190"/>
      <c r="BL449" s="190"/>
      <c r="BM449" s="190"/>
      <c r="BN449" s="190"/>
      <c r="BO449" s="190"/>
      <c r="BP449" s="190"/>
      <c r="BQ449" s="190"/>
      <c r="BR449" s="190">
        <v>0</v>
      </c>
      <c r="BS449" s="190"/>
      <c r="BT449" s="190"/>
      <c r="BU449" s="190"/>
      <c r="BV449" s="190"/>
      <c r="BW449" s="190"/>
      <c r="BX449" s="190"/>
      <c r="BY449" s="190"/>
      <c r="BZ449" s="190"/>
      <c r="CA449" s="190"/>
      <c r="CB449" s="190"/>
      <c r="CC449" s="190"/>
      <c r="CD449" s="190"/>
      <c r="CE449" s="190"/>
      <c r="CF449" s="190"/>
      <c r="CG449" s="190"/>
      <c r="CH449" s="190"/>
      <c r="CI449" s="191">
        <v>0</v>
      </c>
      <c r="CJ449" s="191"/>
      <c r="CK449" s="191"/>
      <c r="CL449" s="191"/>
      <c r="CM449" s="191"/>
      <c r="CN449" s="191"/>
      <c r="CO449" s="191"/>
      <c r="CP449" s="191"/>
      <c r="CQ449" s="191"/>
      <c r="CR449" s="191"/>
      <c r="CS449" s="191"/>
      <c r="CT449" s="191"/>
      <c r="CU449" s="191"/>
    </row>
    <row r="450" spans="1:99" ht="15.75" customHeight="1">
      <c r="A450" s="199" t="s">
        <v>467</v>
      </c>
      <c r="B450" s="199"/>
      <c r="C450" s="199"/>
      <c r="D450" s="199"/>
      <c r="E450" s="199"/>
      <c r="F450" s="199"/>
      <c r="G450" s="199"/>
      <c r="H450" s="199"/>
      <c r="I450" s="199"/>
      <c r="J450" s="199"/>
      <c r="K450" s="199"/>
      <c r="L450" s="199"/>
      <c r="M450" s="199"/>
      <c r="N450" s="199"/>
      <c r="O450" s="199"/>
      <c r="P450" s="199"/>
      <c r="Q450" s="199"/>
      <c r="R450" s="199"/>
      <c r="S450" s="199"/>
      <c r="T450" s="199"/>
      <c r="U450" s="199"/>
      <c r="V450" s="199"/>
      <c r="W450" s="246">
        <v>0</v>
      </c>
      <c r="X450" s="246"/>
      <c r="Y450" s="246"/>
      <c r="Z450" s="246"/>
      <c r="AA450" s="246"/>
      <c r="AB450" s="246"/>
      <c r="AC450" s="246"/>
      <c r="AD450" s="246"/>
      <c r="AE450" s="246"/>
      <c r="AF450" s="200">
        <v>0</v>
      </c>
      <c r="AG450" s="200"/>
      <c r="AH450" s="200"/>
      <c r="AI450" s="200"/>
      <c r="AJ450" s="200"/>
      <c r="AK450" s="200"/>
      <c r="AL450" s="200"/>
      <c r="AM450" s="200"/>
      <c r="AN450" s="200"/>
      <c r="AO450" s="200"/>
      <c r="AP450" s="200"/>
      <c r="AQ450" s="200"/>
      <c r="AR450" s="200"/>
      <c r="AS450" s="200"/>
      <c r="AT450" s="200"/>
      <c r="AU450" s="200"/>
      <c r="AV450" s="200"/>
      <c r="AW450" s="200"/>
      <c r="AX450" s="200">
        <v>0</v>
      </c>
      <c r="AY450" s="200"/>
      <c r="AZ450" s="200"/>
      <c r="BA450" s="200"/>
      <c r="BB450" s="200"/>
      <c r="BC450" s="200"/>
      <c r="BD450" s="200"/>
      <c r="BE450" s="200"/>
      <c r="BF450" s="200"/>
      <c r="BG450" s="200"/>
      <c r="BH450" s="200"/>
      <c r="BI450" s="200"/>
      <c r="BJ450" s="200"/>
      <c r="BK450" s="200"/>
      <c r="BL450" s="200"/>
      <c r="BM450" s="200"/>
      <c r="BN450" s="200"/>
      <c r="BO450" s="200"/>
      <c r="BP450" s="200"/>
      <c r="BQ450" s="200"/>
      <c r="BR450" s="200">
        <v>0</v>
      </c>
      <c r="BS450" s="200"/>
      <c r="BT450" s="200"/>
      <c r="BU450" s="200"/>
      <c r="BV450" s="200"/>
      <c r="BW450" s="200"/>
      <c r="BX450" s="200"/>
      <c r="BY450" s="200"/>
      <c r="BZ450" s="200"/>
      <c r="CA450" s="200"/>
      <c r="CB450" s="200"/>
      <c r="CC450" s="200"/>
      <c r="CD450" s="200"/>
      <c r="CE450" s="200"/>
      <c r="CF450" s="200"/>
      <c r="CG450" s="200"/>
      <c r="CH450" s="200"/>
      <c r="CI450" s="201">
        <v>0</v>
      </c>
      <c r="CJ450" s="201"/>
      <c r="CK450" s="201"/>
      <c r="CL450" s="201"/>
      <c r="CM450" s="201"/>
      <c r="CN450" s="201"/>
      <c r="CO450" s="201"/>
      <c r="CP450" s="201"/>
      <c r="CQ450" s="201"/>
      <c r="CR450" s="201"/>
      <c r="CS450" s="201"/>
      <c r="CT450" s="201"/>
      <c r="CU450" s="201"/>
    </row>
    <row r="451" spans="1:99" ht="15.75" customHeight="1">
      <c r="A451" s="110"/>
    </row>
    <row r="452" spans="1:99" ht="15.75" customHeight="1">
      <c r="A452" s="112"/>
    </row>
    <row r="453" spans="1:99" ht="25.5" customHeight="1">
      <c r="A453" s="192" t="s">
        <v>1013</v>
      </c>
      <c r="B453" s="192"/>
      <c r="C453" s="192"/>
      <c r="D453" s="192"/>
      <c r="E453" s="192"/>
      <c r="F453" s="192"/>
      <c r="G453" s="192"/>
      <c r="H453" s="192"/>
      <c r="I453" s="192"/>
      <c r="J453" s="192"/>
      <c r="K453" s="192"/>
      <c r="L453" s="192"/>
      <c r="M453" s="192"/>
      <c r="N453" s="192"/>
      <c r="O453" s="192"/>
      <c r="P453" s="192"/>
      <c r="Q453" s="192"/>
      <c r="R453" s="192"/>
      <c r="S453" s="192"/>
      <c r="T453" s="192"/>
      <c r="U453" s="192"/>
      <c r="V453" s="192"/>
      <c r="W453" s="193" t="s">
        <v>1004</v>
      </c>
      <c r="X453" s="193"/>
      <c r="Y453" s="193"/>
      <c r="Z453" s="193"/>
      <c r="AA453" s="193"/>
      <c r="AB453" s="193"/>
      <c r="AC453" s="193"/>
      <c r="AD453" s="193"/>
      <c r="AE453" s="193"/>
      <c r="AF453" s="193" t="s">
        <v>998</v>
      </c>
      <c r="AG453" s="193"/>
      <c r="AH453" s="193"/>
      <c r="AI453" s="193"/>
      <c r="AJ453" s="193"/>
      <c r="AK453" s="193"/>
      <c r="AL453" s="193"/>
      <c r="AM453" s="193"/>
      <c r="AN453" s="193"/>
      <c r="AO453" s="193"/>
      <c r="AP453" s="193"/>
      <c r="AQ453" s="193"/>
      <c r="AR453" s="193"/>
      <c r="AS453" s="193"/>
      <c r="AT453" s="193"/>
      <c r="AU453" s="193"/>
      <c r="AV453" s="193"/>
      <c r="AW453" s="193"/>
      <c r="AX453" s="193" t="s">
        <v>1005</v>
      </c>
      <c r="AY453" s="193"/>
      <c r="AZ453" s="193"/>
      <c r="BA453" s="193"/>
      <c r="BB453" s="193"/>
      <c r="BC453" s="193"/>
      <c r="BD453" s="193"/>
      <c r="BE453" s="193"/>
      <c r="BF453" s="193"/>
      <c r="BG453" s="193"/>
      <c r="BH453" s="193"/>
      <c r="BI453" s="193"/>
      <c r="BJ453" s="193"/>
      <c r="BK453" s="193"/>
      <c r="BL453" s="193"/>
      <c r="BM453" s="193"/>
      <c r="BN453" s="193"/>
      <c r="BO453" s="193"/>
      <c r="BP453" s="193"/>
      <c r="BQ453" s="193"/>
      <c r="BR453" s="193" t="s">
        <v>1006</v>
      </c>
      <c r="BS453" s="193"/>
      <c r="BT453" s="193"/>
      <c r="BU453" s="193"/>
      <c r="BV453" s="193"/>
      <c r="BW453" s="193"/>
      <c r="BX453" s="193"/>
      <c r="BY453" s="193"/>
      <c r="BZ453" s="193"/>
      <c r="CA453" s="193"/>
      <c r="CB453" s="193"/>
      <c r="CC453" s="193"/>
      <c r="CD453" s="193"/>
      <c r="CE453" s="193"/>
      <c r="CF453" s="193"/>
      <c r="CG453" s="193"/>
      <c r="CH453" s="193"/>
      <c r="CI453" s="194" t="s">
        <v>1007</v>
      </c>
      <c r="CJ453" s="194"/>
      <c r="CK453" s="194"/>
      <c r="CL453" s="194"/>
      <c r="CM453" s="194"/>
      <c r="CN453" s="194"/>
      <c r="CO453" s="194"/>
      <c r="CP453" s="194"/>
      <c r="CQ453" s="194"/>
      <c r="CR453" s="194"/>
      <c r="CS453" s="194"/>
      <c r="CT453" s="194"/>
      <c r="CU453" s="194"/>
    </row>
    <row r="454" spans="1:99" ht="27.75" customHeight="1">
      <c r="A454" s="189" t="s">
        <v>1014</v>
      </c>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242">
        <v>0</v>
      </c>
      <c r="X454" s="242"/>
      <c r="Y454" s="242"/>
      <c r="Z454" s="242"/>
      <c r="AA454" s="242"/>
      <c r="AB454" s="242"/>
      <c r="AC454" s="242"/>
      <c r="AD454" s="242"/>
      <c r="AE454" s="242"/>
      <c r="AF454" s="190">
        <v>0</v>
      </c>
      <c r="AG454" s="190"/>
      <c r="AH454" s="190"/>
      <c r="AI454" s="190"/>
      <c r="AJ454" s="190"/>
      <c r="AK454" s="190"/>
      <c r="AL454" s="190"/>
      <c r="AM454" s="190"/>
      <c r="AN454" s="190"/>
      <c r="AO454" s="190"/>
      <c r="AP454" s="190"/>
      <c r="AQ454" s="190"/>
      <c r="AR454" s="190"/>
      <c r="AS454" s="190"/>
      <c r="AT454" s="190"/>
      <c r="AU454" s="190"/>
      <c r="AV454" s="190"/>
      <c r="AW454" s="190"/>
      <c r="AX454" s="190">
        <v>0</v>
      </c>
      <c r="AY454" s="190"/>
      <c r="AZ454" s="190"/>
      <c r="BA454" s="190"/>
      <c r="BB454" s="190"/>
      <c r="BC454" s="190"/>
      <c r="BD454" s="190"/>
      <c r="BE454" s="190"/>
      <c r="BF454" s="190"/>
      <c r="BG454" s="190"/>
      <c r="BH454" s="190"/>
      <c r="BI454" s="190"/>
      <c r="BJ454" s="190"/>
      <c r="BK454" s="190"/>
      <c r="BL454" s="190"/>
      <c r="BM454" s="190"/>
      <c r="BN454" s="190"/>
      <c r="BO454" s="190"/>
      <c r="BP454" s="190"/>
      <c r="BQ454" s="190"/>
      <c r="BR454" s="190">
        <v>0</v>
      </c>
      <c r="BS454" s="190"/>
      <c r="BT454" s="190"/>
      <c r="BU454" s="190"/>
      <c r="BV454" s="190"/>
      <c r="BW454" s="190"/>
      <c r="BX454" s="190"/>
      <c r="BY454" s="190"/>
      <c r="BZ454" s="190"/>
      <c r="CA454" s="190"/>
      <c r="CB454" s="190"/>
      <c r="CC454" s="190"/>
      <c r="CD454" s="190"/>
      <c r="CE454" s="190"/>
      <c r="CF454" s="190"/>
      <c r="CG454" s="190"/>
      <c r="CH454" s="190"/>
      <c r="CI454" s="191">
        <v>0</v>
      </c>
      <c r="CJ454" s="191"/>
      <c r="CK454" s="191"/>
      <c r="CL454" s="191"/>
      <c r="CM454" s="191"/>
      <c r="CN454" s="191"/>
      <c r="CO454" s="191"/>
      <c r="CP454" s="191"/>
      <c r="CQ454" s="191"/>
      <c r="CR454" s="191"/>
      <c r="CS454" s="191"/>
      <c r="CT454" s="191"/>
      <c r="CU454" s="191"/>
    </row>
    <row r="455" spans="1:99" ht="27.75" customHeight="1">
      <c r="A455" s="189" t="s">
        <v>1008</v>
      </c>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242">
        <v>0</v>
      </c>
      <c r="X455" s="242"/>
      <c r="Y455" s="242"/>
      <c r="Z455" s="242"/>
      <c r="AA455" s="242"/>
      <c r="AB455" s="242"/>
      <c r="AC455" s="242"/>
      <c r="AD455" s="242"/>
      <c r="AE455" s="242"/>
      <c r="AF455" s="190">
        <v>0</v>
      </c>
      <c r="AG455" s="190"/>
      <c r="AH455" s="190"/>
      <c r="AI455" s="190"/>
      <c r="AJ455" s="190"/>
      <c r="AK455" s="190"/>
      <c r="AL455" s="190"/>
      <c r="AM455" s="190"/>
      <c r="AN455" s="190"/>
      <c r="AO455" s="190"/>
      <c r="AP455" s="190"/>
      <c r="AQ455" s="190"/>
      <c r="AR455" s="190"/>
      <c r="AS455" s="190"/>
      <c r="AT455" s="190"/>
      <c r="AU455" s="190"/>
      <c r="AV455" s="190"/>
      <c r="AW455" s="190"/>
      <c r="AX455" s="190">
        <v>0</v>
      </c>
      <c r="AY455" s="190"/>
      <c r="AZ455" s="190"/>
      <c r="BA455" s="190"/>
      <c r="BB455" s="190"/>
      <c r="BC455" s="190"/>
      <c r="BD455" s="190"/>
      <c r="BE455" s="190"/>
      <c r="BF455" s="190"/>
      <c r="BG455" s="190"/>
      <c r="BH455" s="190"/>
      <c r="BI455" s="190"/>
      <c r="BJ455" s="190"/>
      <c r="BK455" s="190"/>
      <c r="BL455" s="190"/>
      <c r="BM455" s="190"/>
      <c r="BN455" s="190"/>
      <c r="BO455" s="190"/>
      <c r="BP455" s="190"/>
      <c r="BQ455" s="190"/>
      <c r="BR455" s="190">
        <v>0</v>
      </c>
      <c r="BS455" s="190"/>
      <c r="BT455" s="190"/>
      <c r="BU455" s="190"/>
      <c r="BV455" s="190"/>
      <c r="BW455" s="190"/>
      <c r="BX455" s="190"/>
      <c r="BY455" s="190"/>
      <c r="BZ455" s="190"/>
      <c r="CA455" s="190"/>
      <c r="CB455" s="190"/>
      <c r="CC455" s="190"/>
      <c r="CD455" s="190"/>
      <c r="CE455" s="190"/>
      <c r="CF455" s="190"/>
      <c r="CG455" s="190"/>
      <c r="CH455" s="190"/>
      <c r="CI455" s="191">
        <v>0</v>
      </c>
      <c r="CJ455" s="191"/>
      <c r="CK455" s="191"/>
      <c r="CL455" s="191"/>
      <c r="CM455" s="191"/>
      <c r="CN455" s="191"/>
      <c r="CO455" s="191"/>
      <c r="CP455" s="191"/>
      <c r="CQ455" s="191"/>
      <c r="CR455" s="191"/>
      <c r="CS455" s="191"/>
      <c r="CT455" s="191"/>
      <c r="CU455" s="191"/>
    </row>
    <row r="456" spans="1:99" ht="27.75" customHeight="1">
      <c r="A456" s="189" t="s">
        <v>1015</v>
      </c>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242">
        <v>0</v>
      </c>
      <c r="X456" s="242"/>
      <c r="Y456" s="242"/>
      <c r="Z456" s="242"/>
      <c r="AA456" s="242"/>
      <c r="AB456" s="242"/>
      <c r="AC456" s="242"/>
      <c r="AD456" s="242"/>
      <c r="AE456" s="242"/>
      <c r="AF456" s="190">
        <v>0</v>
      </c>
      <c r="AG456" s="190"/>
      <c r="AH456" s="190"/>
      <c r="AI456" s="190"/>
      <c r="AJ456" s="190"/>
      <c r="AK456" s="190"/>
      <c r="AL456" s="190"/>
      <c r="AM456" s="190"/>
      <c r="AN456" s="190"/>
      <c r="AO456" s="190"/>
      <c r="AP456" s="190"/>
      <c r="AQ456" s="190"/>
      <c r="AR456" s="190"/>
      <c r="AS456" s="190"/>
      <c r="AT456" s="190"/>
      <c r="AU456" s="190"/>
      <c r="AV456" s="190"/>
      <c r="AW456" s="190"/>
      <c r="AX456" s="190">
        <v>0</v>
      </c>
      <c r="AY456" s="190"/>
      <c r="AZ456" s="190"/>
      <c r="BA456" s="190"/>
      <c r="BB456" s="190"/>
      <c r="BC456" s="190"/>
      <c r="BD456" s="190"/>
      <c r="BE456" s="190"/>
      <c r="BF456" s="190"/>
      <c r="BG456" s="190"/>
      <c r="BH456" s="190"/>
      <c r="BI456" s="190"/>
      <c r="BJ456" s="190"/>
      <c r="BK456" s="190"/>
      <c r="BL456" s="190"/>
      <c r="BM456" s="190"/>
      <c r="BN456" s="190"/>
      <c r="BO456" s="190"/>
      <c r="BP456" s="190"/>
      <c r="BQ456" s="190"/>
      <c r="BR456" s="190">
        <v>0</v>
      </c>
      <c r="BS456" s="190"/>
      <c r="BT456" s="190"/>
      <c r="BU456" s="190"/>
      <c r="BV456" s="190"/>
      <c r="BW456" s="190"/>
      <c r="BX456" s="190"/>
      <c r="BY456" s="190"/>
      <c r="BZ456" s="190"/>
      <c r="CA456" s="190"/>
      <c r="CB456" s="190"/>
      <c r="CC456" s="190"/>
      <c r="CD456" s="190"/>
      <c r="CE456" s="190"/>
      <c r="CF456" s="190"/>
      <c r="CG456" s="190"/>
      <c r="CH456" s="190"/>
      <c r="CI456" s="191">
        <v>0</v>
      </c>
      <c r="CJ456" s="191"/>
      <c r="CK456" s="191"/>
      <c r="CL456" s="191"/>
      <c r="CM456" s="191"/>
      <c r="CN456" s="191"/>
      <c r="CO456" s="191"/>
      <c r="CP456" s="191"/>
      <c r="CQ456" s="191"/>
      <c r="CR456" s="191"/>
      <c r="CS456" s="191"/>
      <c r="CT456" s="191"/>
      <c r="CU456" s="191"/>
    </row>
    <row r="457" spans="1:99" ht="27.75" customHeight="1">
      <c r="A457" s="189" t="s">
        <v>1016</v>
      </c>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242">
        <v>0</v>
      </c>
      <c r="X457" s="242"/>
      <c r="Y457" s="242"/>
      <c r="Z457" s="242"/>
      <c r="AA457" s="242"/>
      <c r="AB457" s="242"/>
      <c r="AC457" s="242"/>
      <c r="AD457" s="242"/>
      <c r="AE457" s="242"/>
      <c r="AF457" s="190">
        <v>0</v>
      </c>
      <c r="AG457" s="190"/>
      <c r="AH457" s="190"/>
      <c r="AI457" s="190"/>
      <c r="AJ457" s="190"/>
      <c r="AK457" s="190"/>
      <c r="AL457" s="190"/>
      <c r="AM457" s="190"/>
      <c r="AN457" s="190"/>
      <c r="AO457" s="190"/>
      <c r="AP457" s="190"/>
      <c r="AQ457" s="190"/>
      <c r="AR457" s="190"/>
      <c r="AS457" s="190"/>
      <c r="AT457" s="190"/>
      <c r="AU457" s="190"/>
      <c r="AV457" s="190"/>
      <c r="AW457" s="190"/>
      <c r="AX457" s="190">
        <v>0</v>
      </c>
      <c r="AY457" s="190"/>
      <c r="AZ457" s="190"/>
      <c r="BA457" s="190"/>
      <c r="BB457" s="190"/>
      <c r="BC457" s="190"/>
      <c r="BD457" s="190"/>
      <c r="BE457" s="190"/>
      <c r="BF457" s="190"/>
      <c r="BG457" s="190"/>
      <c r="BH457" s="190"/>
      <c r="BI457" s="190"/>
      <c r="BJ457" s="190"/>
      <c r="BK457" s="190"/>
      <c r="BL457" s="190"/>
      <c r="BM457" s="190"/>
      <c r="BN457" s="190"/>
      <c r="BO457" s="190"/>
      <c r="BP457" s="190"/>
      <c r="BQ457" s="190"/>
      <c r="BR457" s="190">
        <v>0</v>
      </c>
      <c r="BS457" s="190"/>
      <c r="BT457" s="190"/>
      <c r="BU457" s="190"/>
      <c r="BV457" s="190"/>
      <c r="BW457" s="190"/>
      <c r="BX457" s="190"/>
      <c r="BY457" s="190"/>
      <c r="BZ457" s="190"/>
      <c r="CA457" s="190"/>
      <c r="CB457" s="190"/>
      <c r="CC457" s="190"/>
      <c r="CD457" s="190"/>
      <c r="CE457" s="190"/>
      <c r="CF457" s="190"/>
      <c r="CG457" s="190"/>
      <c r="CH457" s="190"/>
      <c r="CI457" s="191">
        <v>0</v>
      </c>
      <c r="CJ457" s="191"/>
      <c r="CK457" s="191"/>
      <c r="CL457" s="191"/>
      <c r="CM457" s="191"/>
      <c r="CN457" s="191"/>
      <c r="CO457" s="191"/>
      <c r="CP457" s="191"/>
      <c r="CQ457" s="191"/>
      <c r="CR457" s="191"/>
      <c r="CS457" s="191"/>
      <c r="CT457" s="191"/>
      <c r="CU457" s="191"/>
    </row>
    <row r="458" spans="1:99" ht="27.75" customHeight="1">
      <c r="A458" s="189" t="s">
        <v>1017</v>
      </c>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242">
        <v>0</v>
      </c>
      <c r="X458" s="242"/>
      <c r="Y458" s="242"/>
      <c r="Z458" s="242"/>
      <c r="AA458" s="242"/>
      <c r="AB458" s="242"/>
      <c r="AC458" s="242"/>
      <c r="AD458" s="242"/>
      <c r="AE458" s="242"/>
      <c r="AF458" s="190">
        <v>0</v>
      </c>
      <c r="AG458" s="190"/>
      <c r="AH458" s="190"/>
      <c r="AI458" s="190"/>
      <c r="AJ458" s="190"/>
      <c r="AK458" s="190"/>
      <c r="AL458" s="190"/>
      <c r="AM458" s="190"/>
      <c r="AN458" s="190"/>
      <c r="AO458" s="190"/>
      <c r="AP458" s="190"/>
      <c r="AQ458" s="190"/>
      <c r="AR458" s="190"/>
      <c r="AS458" s="190"/>
      <c r="AT458" s="190"/>
      <c r="AU458" s="190"/>
      <c r="AV458" s="190"/>
      <c r="AW458" s="190"/>
      <c r="AX458" s="190">
        <v>0</v>
      </c>
      <c r="AY458" s="190"/>
      <c r="AZ458" s="190"/>
      <c r="BA458" s="190"/>
      <c r="BB458" s="190"/>
      <c r="BC458" s="190"/>
      <c r="BD458" s="190"/>
      <c r="BE458" s="190"/>
      <c r="BF458" s="190"/>
      <c r="BG458" s="190"/>
      <c r="BH458" s="190"/>
      <c r="BI458" s="190"/>
      <c r="BJ458" s="190"/>
      <c r="BK458" s="190"/>
      <c r="BL458" s="190"/>
      <c r="BM458" s="190"/>
      <c r="BN458" s="190"/>
      <c r="BO458" s="190"/>
      <c r="BP458" s="190"/>
      <c r="BQ458" s="190"/>
      <c r="BR458" s="190">
        <v>0</v>
      </c>
      <c r="BS458" s="190"/>
      <c r="BT458" s="190"/>
      <c r="BU458" s="190"/>
      <c r="BV458" s="190"/>
      <c r="BW458" s="190"/>
      <c r="BX458" s="190"/>
      <c r="BY458" s="190"/>
      <c r="BZ458" s="190"/>
      <c r="CA458" s="190"/>
      <c r="CB458" s="190"/>
      <c r="CC458" s="190"/>
      <c r="CD458" s="190"/>
      <c r="CE458" s="190"/>
      <c r="CF458" s="190"/>
      <c r="CG458" s="190"/>
      <c r="CH458" s="190"/>
      <c r="CI458" s="191">
        <v>0</v>
      </c>
      <c r="CJ458" s="191"/>
      <c r="CK458" s="191"/>
      <c r="CL458" s="191"/>
      <c r="CM458" s="191"/>
      <c r="CN458" s="191"/>
      <c r="CO458" s="191"/>
      <c r="CP458" s="191"/>
      <c r="CQ458" s="191"/>
      <c r="CR458" s="191"/>
      <c r="CS458" s="191"/>
      <c r="CT458" s="191"/>
      <c r="CU458" s="191"/>
    </row>
    <row r="459" spans="1:99" ht="27.75" customHeight="1">
      <c r="A459" s="189" t="s">
        <v>1018</v>
      </c>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242">
        <v>0</v>
      </c>
      <c r="X459" s="242"/>
      <c r="Y459" s="242"/>
      <c r="Z459" s="242"/>
      <c r="AA459" s="242"/>
      <c r="AB459" s="242"/>
      <c r="AC459" s="242"/>
      <c r="AD459" s="242"/>
      <c r="AE459" s="242"/>
      <c r="AF459" s="190">
        <v>0</v>
      </c>
      <c r="AG459" s="190"/>
      <c r="AH459" s="190"/>
      <c r="AI459" s="190"/>
      <c r="AJ459" s="190"/>
      <c r="AK459" s="190"/>
      <c r="AL459" s="190"/>
      <c r="AM459" s="190"/>
      <c r="AN459" s="190"/>
      <c r="AO459" s="190"/>
      <c r="AP459" s="190"/>
      <c r="AQ459" s="190"/>
      <c r="AR459" s="190"/>
      <c r="AS459" s="190"/>
      <c r="AT459" s="190"/>
      <c r="AU459" s="190"/>
      <c r="AV459" s="190"/>
      <c r="AW459" s="190"/>
      <c r="AX459" s="190">
        <v>0</v>
      </c>
      <c r="AY459" s="190"/>
      <c r="AZ459" s="190"/>
      <c r="BA459" s="190"/>
      <c r="BB459" s="190"/>
      <c r="BC459" s="190"/>
      <c r="BD459" s="190"/>
      <c r="BE459" s="190"/>
      <c r="BF459" s="190"/>
      <c r="BG459" s="190"/>
      <c r="BH459" s="190"/>
      <c r="BI459" s="190"/>
      <c r="BJ459" s="190"/>
      <c r="BK459" s="190"/>
      <c r="BL459" s="190"/>
      <c r="BM459" s="190"/>
      <c r="BN459" s="190"/>
      <c r="BO459" s="190"/>
      <c r="BP459" s="190"/>
      <c r="BQ459" s="190"/>
      <c r="BR459" s="190">
        <v>0</v>
      </c>
      <c r="BS459" s="190"/>
      <c r="BT459" s="190"/>
      <c r="BU459" s="190"/>
      <c r="BV459" s="190"/>
      <c r="BW459" s="190"/>
      <c r="BX459" s="190"/>
      <c r="BY459" s="190"/>
      <c r="BZ459" s="190"/>
      <c r="CA459" s="190"/>
      <c r="CB459" s="190"/>
      <c r="CC459" s="190"/>
      <c r="CD459" s="190"/>
      <c r="CE459" s="190"/>
      <c r="CF459" s="190"/>
      <c r="CG459" s="190"/>
      <c r="CH459" s="190"/>
      <c r="CI459" s="191">
        <v>0</v>
      </c>
      <c r="CJ459" s="191"/>
      <c r="CK459" s="191"/>
      <c r="CL459" s="191"/>
      <c r="CM459" s="191"/>
      <c r="CN459" s="191"/>
      <c r="CO459" s="191"/>
      <c r="CP459" s="191"/>
      <c r="CQ459" s="191"/>
      <c r="CR459" s="191"/>
      <c r="CS459" s="191"/>
      <c r="CT459" s="191"/>
      <c r="CU459" s="191"/>
    </row>
    <row r="460" spans="1:99" ht="15.75" customHeight="1">
      <c r="A460" s="199" t="s">
        <v>467</v>
      </c>
      <c r="B460" s="199"/>
      <c r="C460" s="199"/>
      <c r="D460" s="199"/>
      <c r="E460" s="199"/>
      <c r="F460" s="199"/>
      <c r="G460" s="199"/>
      <c r="H460" s="199"/>
      <c r="I460" s="199"/>
      <c r="J460" s="199"/>
      <c r="K460" s="199"/>
      <c r="L460" s="199"/>
      <c r="M460" s="199"/>
      <c r="N460" s="199"/>
      <c r="O460" s="199"/>
      <c r="P460" s="199"/>
      <c r="Q460" s="199"/>
      <c r="R460" s="199"/>
      <c r="S460" s="199"/>
      <c r="T460" s="199"/>
      <c r="U460" s="199"/>
      <c r="V460" s="199"/>
      <c r="W460" s="246">
        <v>0</v>
      </c>
      <c r="X460" s="246"/>
      <c r="Y460" s="246"/>
      <c r="Z460" s="246"/>
      <c r="AA460" s="246"/>
      <c r="AB460" s="246"/>
      <c r="AC460" s="246"/>
      <c r="AD460" s="246"/>
      <c r="AE460" s="246"/>
      <c r="AF460" s="200">
        <v>0</v>
      </c>
      <c r="AG460" s="200"/>
      <c r="AH460" s="200"/>
      <c r="AI460" s="200"/>
      <c r="AJ460" s="200"/>
      <c r="AK460" s="200"/>
      <c r="AL460" s="200"/>
      <c r="AM460" s="200"/>
      <c r="AN460" s="200"/>
      <c r="AO460" s="200"/>
      <c r="AP460" s="200"/>
      <c r="AQ460" s="200"/>
      <c r="AR460" s="200"/>
      <c r="AS460" s="200"/>
      <c r="AT460" s="200"/>
      <c r="AU460" s="200"/>
      <c r="AV460" s="200"/>
      <c r="AW460" s="200"/>
      <c r="AX460" s="200">
        <v>0</v>
      </c>
      <c r="AY460" s="200"/>
      <c r="AZ460" s="200"/>
      <c r="BA460" s="200"/>
      <c r="BB460" s="200"/>
      <c r="BC460" s="200"/>
      <c r="BD460" s="200"/>
      <c r="BE460" s="200"/>
      <c r="BF460" s="200"/>
      <c r="BG460" s="200"/>
      <c r="BH460" s="200"/>
      <c r="BI460" s="200"/>
      <c r="BJ460" s="200"/>
      <c r="BK460" s="200"/>
      <c r="BL460" s="200"/>
      <c r="BM460" s="200"/>
      <c r="BN460" s="200"/>
      <c r="BO460" s="200"/>
      <c r="BP460" s="200"/>
      <c r="BQ460" s="200"/>
      <c r="BR460" s="200">
        <v>0</v>
      </c>
      <c r="BS460" s="200"/>
      <c r="BT460" s="200"/>
      <c r="BU460" s="200"/>
      <c r="BV460" s="200"/>
      <c r="BW460" s="200"/>
      <c r="BX460" s="200"/>
      <c r="BY460" s="200"/>
      <c r="BZ460" s="200"/>
      <c r="CA460" s="200"/>
      <c r="CB460" s="200"/>
      <c r="CC460" s="200"/>
      <c r="CD460" s="200"/>
      <c r="CE460" s="200"/>
      <c r="CF460" s="200"/>
      <c r="CG460" s="200"/>
      <c r="CH460" s="200"/>
      <c r="CI460" s="201">
        <v>0</v>
      </c>
      <c r="CJ460" s="201"/>
      <c r="CK460" s="201"/>
      <c r="CL460" s="201"/>
      <c r="CM460" s="201"/>
      <c r="CN460" s="201"/>
      <c r="CO460" s="201"/>
      <c r="CP460" s="201"/>
      <c r="CQ460" s="201"/>
      <c r="CR460" s="201"/>
      <c r="CS460" s="201"/>
      <c r="CT460" s="201"/>
      <c r="CU460" s="201"/>
    </row>
    <row r="461" spans="1:99" ht="15.75" customHeight="1">
      <c r="A461" s="110"/>
    </row>
    <row r="462" spans="1:99" ht="15.75" customHeight="1">
      <c r="A462" s="126"/>
    </row>
    <row r="463" spans="1:99" ht="15.75" customHeight="1">
      <c r="A463" s="192" t="s">
        <v>1019</v>
      </c>
      <c r="B463" s="192"/>
      <c r="C463" s="192"/>
      <c r="D463" s="192"/>
      <c r="E463" s="192"/>
      <c r="F463" s="192"/>
      <c r="G463" s="192"/>
      <c r="H463" s="192"/>
      <c r="I463" s="192"/>
      <c r="J463" s="192"/>
      <c r="K463" s="193" t="s">
        <v>709</v>
      </c>
      <c r="L463" s="193"/>
      <c r="M463" s="193"/>
      <c r="N463" s="193"/>
      <c r="O463" s="193"/>
      <c r="P463" s="193"/>
      <c r="Q463" s="193"/>
      <c r="R463" s="193"/>
      <c r="S463" s="193"/>
      <c r="T463" s="193"/>
      <c r="U463" s="193"/>
      <c r="V463" s="193"/>
      <c r="W463" s="193"/>
      <c r="X463" s="193"/>
      <c r="Y463" s="193"/>
      <c r="Z463" s="193"/>
      <c r="AA463" s="193"/>
      <c r="AB463" s="193"/>
      <c r="AC463" s="193"/>
      <c r="AD463" s="193"/>
      <c r="AE463" s="193"/>
      <c r="AF463" s="193"/>
      <c r="AG463" s="193"/>
      <c r="AH463" s="193"/>
      <c r="AI463" s="193"/>
      <c r="AJ463" s="193"/>
      <c r="AK463" s="193"/>
      <c r="AL463" s="193"/>
      <c r="AM463" s="193"/>
      <c r="AN463" s="193"/>
      <c r="AO463" s="193"/>
      <c r="AP463" s="193"/>
      <c r="AQ463" s="193"/>
      <c r="AR463" s="193"/>
      <c r="AS463" s="193"/>
      <c r="AT463" s="193"/>
      <c r="AU463" s="193"/>
      <c r="AV463" s="193"/>
      <c r="AW463" s="193"/>
      <c r="AX463" s="193"/>
      <c r="AY463" s="193"/>
      <c r="AZ463" s="193"/>
      <c r="BA463" s="194" t="s">
        <v>710</v>
      </c>
      <c r="BB463" s="194"/>
      <c r="BC463" s="194"/>
      <c r="BD463" s="194"/>
      <c r="BE463" s="194"/>
      <c r="BF463" s="194"/>
      <c r="BG463" s="194"/>
      <c r="BH463" s="194"/>
      <c r="BI463" s="194"/>
      <c r="BJ463" s="194"/>
      <c r="BK463" s="194"/>
      <c r="BL463" s="194"/>
      <c r="BM463" s="194"/>
      <c r="BN463" s="194"/>
      <c r="BO463" s="194"/>
      <c r="BP463" s="194"/>
      <c r="BQ463" s="194"/>
      <c r="BR463" s="194"/>
      <c r="BS463" s="194"/>
      <c r="BT463" s="194"/>
      <c r="BU463" s="194"/>
      <c r="BV463" s="194"/>
      <c r="BW463" s="194"/>
      <c r="BX463" s="194"/>
      <c r="BY463" s="194"/>
      <c r="BZ463" s="194"/>
      <c r="CA463" s="194"/>
      <c r="CB463" s="194"/>
      <c r="CC463" s="194"/>
      <c r="CD463" s="194"/>
      <c r="CE463" s="194"/>
      <c r="CF463" s="194"/>
      <c r="CG463" s="194"/>
      <c r="CH463" s="194"/>
      <c r="CI463" s="194"/>
      <c r="CJ463" s="194"/>
      <c r="CK463" s="194"/>
      <c r="CL463" s="194"/>
      <c r="CM463" s="194"/>
      <c r="CN463" s="194"/>
      <c r="CO463" s="194"/>
      <c r="CP463" s="194"/>
      <c r="CQ463" s="194"/>
      <c r="CR463" s="194"/>
    </row>
    <row r="464" spans="1:99" ht="62.25" customHeight="1">
      <c r="A464" s="192"/>
      <c r="B464" s="192"/>
      <c r="C464" s="192"/>
      <c r="D464" s="192"/>
      <c r="E464" s="192"/>
      <c r="F464" s="192"/>
      <c r="G464" s="192"/>
      <c r="H464" s="192"/>
      <c r="I464" s="192"/>
      <c r="J464" s="192"/>
      <c r="K464" s="202" t="s">
        <v>1020</v>
      </c>
      <c r="L464" s="202"/>
      <c r="M464" s="202"/>
      <c r="N464" s="202"/>
      <c r="O464" s="202"/>
      <c r="P464" s="202"/>
      <c r="Q464" s="202"/>
      <c r="R464" s="202"/>
      <c r="S464" s="202"/>
      <c r="T464" s="202"/>
      <c r="U464" s="202"/>
      <c r="V464" s="202" t="s">
        <v>1021</v>
      </c>
      <c r="W464" s="202"/>
      <c r="X464" s="202"/>
      <c r="Y464" s="202"/>
      <c r="Z464" s="202"/>
      <c r="AA464" s="202"/>
      <c r="AB464" s="202"/>
      <c r="AC464" s="202"/>
      <c r="AD464" s="202"/>
      <c r="AE464" s="202"/>
      <c r="AF464" s="202"/>
      <c r="AG464" s="202" t="s">
        <v>1022</v>
      </c>
      <c r="AH464" s="202"/>
      <c r="AI464" s="202"/>
      <c r="AJ464" s="202"/>
      <c r="AK464" s="202"/>
      <c r="AL464" s="202"/>
      <c r="AM464" s="202"/>
      <c r="AN464" s="202"/>
      <c r="AO464" s="202"/>
      <c r="AP464" s="202"/>
      <c r="AQ464" s="202"/>
      <c r="AR464" s="202"/>
      <c r="AS464" s="202"/>
      <c r="AT464" s="202"/>
      <c r="AU464" s="202"/>
      <c r="AV464" s="202"/>
      <c r="AW464" s="202"/>
      <c r="AX464" s="202"/>
      <c r="AY464" s="202"/>
      <c r="AZ464" s="202"/>
      <c r="BA464" s="202" t="s">
        <v>1020</v>
      </c>
      <c r="BB464" s="202"/>
      <c r="BC464" s="202"/>
      <c r="BD464" s="202"/>
      <c r="BE464" s="202"/>
      <c r="BF464" s="202"/>
      <c r="BG464" s="202"/>
      <c r="BH464" s="202"/>
      <c r="BI464" s="202"/>
      <c r="BJ464" s="202"/>
      <c r="BK464" s="202"/>
      <c r="BL464" s="202"/>
      <c r="BM464" s="202"/>
      <c r="BN464" s="202"/>
      <c r="BO464" s="202"/>
      <c r="BP464" s="202"/>
      <c r="BQ464" s="202"/>
      <c r="BR464" s="202"/>
      <c r="BS464" s="202"/>
      <c r="BT464" s="202" t="s">
        <v>1021</v>
      </c>
      <c r="BU464" s="202"/>
      <c r="BV464" s="202"/>
      <c r="BW464" s="202"/>
      <c r="BX464" s="202"/>
      <c r="BY464" s="202"/>
      <c r="BZ464" s="202"/>
      <c r="CA464" s="202"/>
      <c r="CB464" s="202"/>
      <c r="CC464" s="202"/>
      <c r="CD464" s="202"/>
      <c r="CE464" s="202"/>
      <c r="CF464" s="202"/>
      <c r="CG464" s="203" t="s">
        <v>1022</v>
      </c>
      <c r="CH464" s="203"/>
      <c r="CI464" s="203"/>
      <c r="CJ464" s="203"/>
      <c r="CK464" s="203"/>
      <c r="CL464" s="203"/>
      <c r="CM464" s="203"/>
      <c r="CN464" s="203"/>
      <c r="CO464" s="203"/>
      <c r="CP464" s="203"/>
      <c r="CQ464" s="203"/>
      <c r="CR464" s="203"/>
    </row>
    <row r="465" spans="1:96" ht="21.75" customHeight="1">
      <c r="A465" s="250" t="s">
        <v>1023</v>
      </c>
      <c r="B465" s="250"/>
      <c r="C465" s="250"/>
      <c r="D465" s="250"/>
      <c r="E465" s="250"/>
      <c r="F465" s="250"/>
      <c r="G465" s="250"/>
      <c r="H465" s="250"/>
      <c r="I465" s="250"/>
      <c r="J465" s="250"/>
      <c r="K465" s="190"/>
      <c r="L465" s="190"/>
      <c r="M465" s="190"/>
      <c r="N465" s="190"/>
      <c r="O465" s="190"/>
      <c r="P465" s="190"/>
      <c r="Q465" s="190"/>
      <c r="R465" s="190"/>
      <c r="S465" s="190"/>
      <c r="T465" s="190"/>
      <c r="U465" s="190"/>
      <c r="V465" s="190"/>
      <c r="W465" s="190"/>
      <c r="X465" s="190"/>
      <c r="Y465" s="190"/>
      <c r="Z465" s="190"/>
      <c r="AA465" s="190"/>
      <c r="AB465" s="190"/>
      <c r="AC465" s="190"/>
      <c r="AD465" s="190"/>
      <c r="AE465" s="190"/>
      <c r="AF465" s="190"/>
      <c r="AG465" s="190"/>
      <c r="AH465" s="190"/>
      <c r="AI465" s="190"/>
      <c r="AJ465" s="190"/>
      <c r="AK465" s="190"/>
      <c r="AL465" s="190"/>
      <c r="AM465" s="190"/>
      <c r="AN465" s="190"/>
      <c r="AO465" s="190"/>
      <c r="AP465" s="190"/>
      <c r="AQ465" s="190"/>
      <c r="AR465" s="190"/>
      <c r="AS465" s="190"/>
      <c r="AT465" s="190"/>
      <c r="AU465" s="190"/>
      <c r="AV465" s="190"/>
      <c r="AW465" s="190"/>
      <c r="AX465" s="190"/>
      <c r="AY465" s="190"/>
      <c r="AZ465" s="190"/>
      <c r="BA465" s="190"/>
      <c r="BB465" s="190"/>
      <c r="BC465" s="190"/>
      <c r="BD465" s="190"/>
      <c r="BE465" s="190"/>
      <c r="BF465" s="190"/>
      <c r="BG465" s="190"/>
      <c r="BH465" s="190"/>
      <c r="BI465" s="190"/>
      <c r="BJ465" s="190"/>
      <c r="BK465" s="190"/>
      <c r="BL465" s="190"/>
      <c r="BM465" s="190"/>
      <c r="BN465" s="190"/>
      <c r="BO465" s="190"/>
      <c r="BP465" s="190"/>
      <c r="BQ465" s="190"/>
      <c r="BR465" s="190"/>
      <c r="BS465" s="190"/>
      <c r="BT465" s="190"/>
      <c r="BU465" s="190"/>
      <c r="BV465" s="190"/>
      <c r="BW465" s="190"/>
      <c r="BX465" s="190"/>
      <c r="BY465" s="190"/>
      <c r="BZ465" s="190"/>
      <c r="CA465" s="190"/>
      <c r="CB465" s="190"/>
      <c r="CC465" s="190"/>
      <c r="CD465" s="190"/>
      <c r="CE465" s="190"/>
      <c r="CF465" s="190"/>
      <c r="CG465" s="191"/>
      <c r="CH465" s="191"/>
      <c r="CI465" s="191"/>
      <c r="CJ465" s="191"/>
      <c r="CK465" s="191"/>
      <c r="CL465" s="191"/>
      <c r="CM465" s="191"/>
      <c r="CN465" s="191"/>
      <c r="CO465" s="191"/>
      <c r="CP465" s="191"/>
      <c r="CQ465" s="191"/>
      <c r="CR465" s="191"/>
    </row>
    <row r="466" spans="1:96" ht="21.75" customHeight="1">
      <c r="A466" s="250" t="s">
        <v>1024</v>
      </c>
      <c r="B466" s="250"/>
      <c r="C466" s="250"/>
      <c r="D466" s="250"/>
      <c r="E466" s="250"/>
      <c r="F466" s="250"/>
      <c r="G466" s="250"/>
      <c r="H466" s="250"/>
      <c r="I466" s="250"/>
      <c r="J466" s="250"/>
      <c r="K466" s="190"/>
      <c r="L466" s="190"/>
      <c r="M466" s="190"/>
      <c r="N466" s="190"/>
      <c r="O466" s="190"/>
      <c r="P466" s="190"/>
      <c r="Q466" s="190"/>
      <c r="R466" s="190"/>
      <c r="S466" s="190"/>
      <c r="T466" s="190"/>
      <c r="U466" s="190"/>
      <c r="V466" s="190"/>
      <c r="W466" s="190"/>
      <c r="X466" s="190"/>
      <c r="Y466" s="190"/>
      <c r="Z466" s="190"/>
      <c r="AA466" s="190"/>
      <c r="AB466" s="190"/>
      <c r="AC466" s="190"/>
      <c r="AD466" s="190"/>
      <c r="AE466" s="190"/>
      <c r="AF466" s="190"/>
      <c r="AG466" s="190"/>
      <c r="AH466" s="190"/>
      <c r="AI466" s="190"/>
      <c r="AJ466" s="190"/>
      <c r="AK466" s="190"/>
      <c r="AL466" s="190"/>
      <c r="AM466" s="190"/>
      <c r="AN466" s="190"/>
      <c r="AO466" s="190"/>
      <c r="AP466" s="190"/>
      <c r="AQ466" s="190"/>
      <c r="AR466" s="190"/>
      <c r="AS466" s="190"/>
      <c r="AT466" s="190"/>
      <c r="AU466" s="190"/>
      <c r="AV466" s="190"/>
      <c r="AW466" s="190"/>
      <c r="AX466" s="190"/>
      <c r="AY466" s="190"/>
      <c r="AZ466" s="190"/>
      <c r="BA466" s="190"/>
      <c r="BB466" s="190"/>
      <c r="BC466" s="190"/>
      <c r="BD466" s="190"/>
      <c r="BE466" s="190"/>
      <c r="BF466" s="190"/>
      <c r="BG466" s="190"/>
      <c r="BH466" s="190"/>
      <c r="BI466" s="190"/>
      <c r="BJ466" s="190"/>
      <c r="BK466" s="190"/>
      <c r="BL466" s="190"/>
      <c r="BM466" s="190"/>
      <c r="BN466" s="190"/>
      <c r="BO466" s="190"/>
      <c r="BP466" s="190"/>
      <c r="BQ466" s="190"/>
      <c r="BR466" s="190"/>
      <c r="BS466" s="190"/>
      <c r="BT466" s="190"/>
      <c r="BU466" s="190"/>
      <c r="BV466" s="190"/>
      <c r="BW466" s="190"/>
      <c r="BX466" s="190"/>
      <c r="BY466" s="190"/>
      <c r="BZ466" s="190"/>
      <c r="CA466" s="190"/>
      <c r="CB466" s="190"/>
      <c r="CC466" s="190"/>
      <c r="CD466" s="190"/>
      <c r="CE466" s="190"/>
      <c r="CF466" s="190"/>
      <c r="CG466" s="191"/>
      <c r="CH466" s="191"/>
      <c r="CI466" s="191"/>
      <c r="CJ466" s="191"/>
      <c r="CK466" s="191"/>
      <c r="CL466" s="191"/>
      <c r="CM466" s="191"/>
      <c r="CN466" s="191"/>
      <c r="CO466" s="191"/>
      <c r="CP466" s="191"/>
      <c r="CQ466" s="191"/>
      <c r="CR466" s="191"/>
    </row>
    <row r="467" spans="1:96" ht="21.75" customHeight="1">
      <c r="A467" s="249" t="s">
        <v>1025</v>
      </c>
      <c r="B467" s="249"/>
      <c r="C467" s="249"/>
      <c r="D467" s="249"/>
      <c r="E467" s="249"/>
      <c r="F467" s="249"/>
      <c r="G467" s="249"/>
      <c r="H467" s="249"/>
      <c r="I467" s="249"/>
      <c r="J467" s="249"/>
      <c r="K467" s="227"/>
      <c r="L467" s="227"/>
      <c r="M467" s="227"/>
      <c r="N467" s="227"/>
      <c r="O467" s="227"/>
      <c r="P467" s="227"/>
      <c r="Q467" s="227"/>
      <c r="R467" s="227"/>
      <c r="S467" s="227"/>
      <c r="T467" s="227"/>
      <c r="U467" s="227"/>
      <c r="V467" s="227"/>
      <c r="W467" s="227"/>
      <c r="X467" s="227"/>
      <c r="Y467" s="227"/>
      <c r="Z467" s="227"/>
      <c r="AA467" s="227"/>
      <c r="AB467" s="227"/>
      <c r="AC467" s="227"/>
      <c r="AD467" s="227"/>
      <c r="AE467" s="227"/>
      <c r="AF467" s="227"/>
      <c r="AG467" s="227"/>
      <c r="AH467" s="227"/>
      <c r="AI467" s="227"/>
      <c r="AJ467" s="227"/>
      <c r="AK467" s="227"/>
      <c r="AL467" s="227"/>
      <c r="AM467" s="227"/>
      <c r="AN467" s="227"/>
      <c r="AO467" s="227"/>
      <c r="AP467" s="227"/>
      <c r="AQ467" s="227"/>
      <c r="AR467" s="227"/>
      <c r="AS467" s="227"/>
      <c r="AT467" s="227"/>
      <c r="AU467" s="227"/>
      <c r="AV467" s="227"/>
      <c r="AW467" s="227"/>
      <c r="AX467" s="227"/>
      <c r="AY467" s="227"/>
      <c r="AZ467" s="227"/>
      <c r="BA467" s="227"/>
      <c r="BB467" s="227"/>
      <c r="BC467" s="227"/>
      <c r="BD467" s="227"/>
      <c r="BE467" s="227"/>
      <c r="BF467" s="227"/>
      <c r="BG467" s="227"/>
      <c r="BH467" s="227"/>
      <c r="BI467" s="227"/>
      <c r="BJ467" s="227"/>
      <c r="BK467" s="227"/>
      <c r="BL467" s="227"/>
      <c r="BM467" s="227"/>
      <c r="BN467" s="227"/>
      <c r="BO467" s="227"/>
      <c r="BP467" s="227"/>
      <c r="BQ467" s="227"/>
      <c r="BR467" s="227"/>
      <c r="BS467" s="227"/>
      <c r="BT467" s="227"/>
      <c r="BU467" s="227"/>
      <c r="BV467" s="227"/>
      <c r="BW467" s="227"/>
      <c r="BX467" s="227"/>
      <c r="BY467" s="227"/>
      <c r="BZ467" s="227"/>
      <c r="CA467" s="227"/>
      <c r="CB467" s="227"/>
      <c r="CC467" s="227"/>
      <c r="CD467" s="227"/>
      <c r="CE467" s="227"/>
      <c r="CF467" s="227"/>
      <c r="CG467" s="247"/>
      <c r="CH467" s="247"/>
      <c r="CI467" s="247"/>
      <c r="CJ467" s="247"/>
      <c r="CK467" s="247"/>
      <c r="CL467" s="247"/>
      <c r="CM467" s="247"/>
      <c r="CN467" s="247"/>
      <c r="CO467" s="247"/>
      <c r="CP467" s="247"/>
      <c r="CQ467" s="247"/>
      <c r="CR467" s="247"/>
    </row>
    <row r="468" spans="1:96" ht="15.75" customHeight="1">
      <c r="A468" s="109"/>
    </row>
    <row r="469" spans="1:96" ht="15.75" customHeight="1">
      <c r="A469" s="184" t="s">
        <v>1026</v>
      </c>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c r="AS469" s="184"/>
      <c r="AT469" s="248" t="s">
        <v>709</v>
      </c>
      <c r="AU469" s="248"/>
      <c r="AV469" s="248"/>
      <c r="AW469" s="248"/>
      <c r="AX469" s="248"/>
      <c r="AY469" s="248"/>
      <c r="AZ469" s="248"/>
      <c r="BA469" s="248"/>
      <c r="BB469" s="248"/>
      <c r="BC469" s="248"/>
      <c r="BD469" s="248"/>
      <c r="BE469" s="248"/>
      <c r="BF469" s="248"/>
      <c r="BG469" s="248"/>
      <c r="BH469" s="248"/>
      <c r="BI469" s="248"/>
      <c r="BJ469" s="248"/>
      <c r="BK469" s="248"/>
      <c r="BL469" s="248"/>
      <c r="BM469" s="248"/>
      <c r="BN469" s="248"/>
      <c r="BO469" s="248"/>
      <c r="BP469" s="248"/>
      <c r="BQ469" s="248"/>
      <c r="BR469" s="248"/>
      <c r="BS469" s="248"/>
      <c r="BT469" s="248"/>
      <c r="BU469" s="248" t="s">
        <v>710</v>
      </c>
      <c r="BV469" s="248"/>
      <c r="BW469" s="248"/>
      <c r="BX469" s="248"/>
      <c r="BY469" s="248"/>
      <c r="BZ469" s="248"/>
      <c r="CA469" s="248"/>
      <c r="CB469" s="248"/>
      <c r="CC469" s="248"/>
      <c r="CD469" s="248"/>
      <c r="CE469" s="248"/>
      <c r="CF469" s="248"/>
      <c r="CG469" s="248"/>
      <c r="CH469" s="248"/>
      <c r="CI469" s="248"/>
      <c r="CJ469" s="248"/>
      <c r="CK469" s="248"/>
      <c r="CL469" s="248"/>
      <c r="CM469" s="248"/>
      <c r="CN469" s="248"/>
    </row>
    <row r="470" spans="1:96" ht="19.5" customHeight="1">
      <c r="A470" s="183" t="s">
        <v>1285</v>
      </c>
      <c r="B470" s="183"/>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c r="AA470" s="183"/>
      <c r="AB470" s="183"/>
      <c r="AC470" s="183"/>
      <c r="AD470" s="183"/>
      <c r="AE470" s="183"/>
      <c r="AF470" s="183"/>
      <c r="AG470" s="183"/>
      <c r="AH470" s="183"/>
      <c r="AI470" s="183"/>
      <c r="AJ470" s="183"/>
      <c r="AK470" s="183"/>
      <c r="AL470" s="183"/>
      <c r="AM470" s="183"/>
      <c r="AN470" s="183"/>
      <c r="AO470" s="183"/>
      <c r="AP470" s="183"/>
      <c r="AQ470" s="183"/>
      <c r="AR470" s="183"/>
      <c r="AS470" s="183"/>
      <c r="AT470" s="198">
        <v>0</v>
      </c>
      <c r="AU470" s="198"/>
      <c r="AV470" s="198"/>
      <c r="AW470" s="198"/>
      <c r="AX470" s="198"/>
      <c r="AY470" s="198"/>
      <c r="AZ470" s="198"/>
      <c r="BA470" s="198"/>
      <c r="BB470" s="198"/>
      <c r="BC470" s="198"/>
      <c r="BD470" s="198"/>
      <c r="BE470" s="198"/>
      <c r="BF470" s="198"/>
      <c r="BG470" s="198"/>
      <c r="BH470" s="198"/>
      <c r="BI470" s="198"/>
      <c r="BJ470" s="198"/>
      <c r="BK470" s="198"/>
      <c r="BL470" s="198"/>
      <c r="BM470" s="198"/>
      <c r="BN470" s="198"/>
      <c r="BO470" s="198"/>
      <c r="BP470" s="198"/>
      <c r="BQ470" s="198"/>
      <c r="BR470" s="198"/>
      <c r="BS470" s="198"/>
      <c r="BT470" s="198"/>
      <c r="BU470" s="198">
        <v>0</v>
      </c>
      <c r="BV470" s="198"/>
      <c r="BW470" s="198"/>
      <c r="BX470" s="198"/>
      <c r="BY470" s="198"/>
      <c r="BZ470" s="198"/>
      <c r="CA470" s="198"/>
      <c r="CB470" s="198"/>
      <c r="CC470" s="198"/>
      <c r="CD470" s="198"/>
      <c r="CE470" s="198"/>
      <c r="CF470" s="198"/>
      <c r="CG470" s="198"/>
      <c r="CH470" s="198"/>
      <c r="CI470" s="198"/>
      <c r="CJ470" s="198"/>
      <c r="CK470" s="198"/>
      <c r="CL470" s="198"/>
      <c r="CM470" s="198"/>
      <c r="CN470" s="198"/>
    </row>
    <row r="471" spans="1:96" ht="19.5" customHeight="1">
      <c r="A471" s="183" t="s">
        <v>1027</v>
      </c>
      <c r="B471" s="183"/>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c r="AA471" s="183"/>
      <c r="AB471" s="183"/>
      <c r="AC471" s="183"/>
      <c r="AD471" s="183"/>
      <c r="AE471" s="183"/>
      <c r="AF471" s="183"/>
      <c r="AG471" s="183"/>
      <c r="AH471" s="183"/>
      <c r="AI471" s="183"/>
      <c r="AJ471" s="183"/>
      <c r="AK471" s="183"/>
      <c r="AL471" s="183"/>
      <c r="AM471" s="183"/>
      <c r="AN471" s="183"/>
      <c r="AO471" s="183"/>
      <c r="AP471" s="183"/>
      <c r="AQ471" s="183"/>
      <c r="AR471" s="183"/>
      <c r="AS471" s="183"/>
      <c r="AT471" s="198">
        <v>419468363</v>
      </c>
      <c r="AU471" s="198"/>
      <c r="AV471" s="198"/>
      <c r="AW471" s="198"/>
      <c r="AX471" s="198"/>
      <c r="AY471" s="198"/>
      <c r="AZ471" s="198"/>
      <c r="BA471" s="198"/>
      <c r="BB471" s="198"/>
      <c r="BC471" s="198"/>
      <c r="BD471" s="198"/>
      <c r="BE471" s="198"/>
      <c r="BF471" s="198"/>
      <c r="BG471" s="198"/>
      <c r="BH471" s="198"/>
      <c r="BI471" s="198"/>
      <c r="BJ471" s="198"/>
      <c r="BK471" s="198"/>
      <c r="BL471" s="198"/>
      <c r="BM471" s="198"/>
      <c r="BN471" s="198"/>
      <c r="BO471" s="198"/>
      <c r="BP471" s="198"/>
      <c r="BQ471" s="198"/>
      <c r="BR471" s="198"/>
      <c r="BS471" s="198"/>
      <c r="BT471" s="198"/>
      <c r="BU471" s="198">
        <v>66127809</v>
      </c>
      <c r="BV471" s="198"/>
      <c r="BW471" s="198"/>
      <c r="BX471" s="198"/>
      <c r="BY471" s="198"/>
      <c r="BZ471" s="198"/>
      <c r="CA471" s="198"/>
      <c r="CB471" s="198"/>
      <c r="CC471" s="198"/>
      <c r="CD471" s="198"/>
      <c r="CE471" s="198"/>
      <c r="CF471" s="198"/>
      <c r="CG471" s="198"/>
      <c r="CH471" s="198"/>
      <c r="CI471" s="198"/>
      <c r="CJ471" s="198"/>
      <c r="CK471" s="198"/>
      <c r="CL471" s="198"/>
      <c r="CM471" s="198"/>
      <c r="CN471" s="198"/>
    </row>
    <row r="472" spans="1:96" ht="19.5" customHeight="1">
      <c r="A472" s="182"/>
      <c r="B472" s="182"/>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c r="AA472" s="182"/>
      <c r="AB472" s="182"/>
      <c r="AC472" s="182"/>
      <c r="AD472" s="182"/>
      <c r="AE472" s="182"/>
      <c r="AF472" s="182"/>
      <c r="AG472" s="182"/>
      <c r="AH472" s="182"/>
      <c r="AI472" s="182"/>
      <c r="AJ472" s="182"/>
      <c r="AK472" s="182"/>
      <c r="AL472" s="182"/>
      <c r="AM472" s="182"/>
      <c r="AN472" s="182"/>
      <c r="AO472" s="182"/>
      <c r="AP472" s="182"/>
      <c r="AQ472" s="182"/>
      <c r="AR472" s="182"/>
      <c r="AS472" s="182"/>
      <c r="AT472" s="187">
        <v>0</v>
      </c>
      <c r="AU472" s="187"/>
      <c r="AV472" s="187"/>
      <c r="AW472" s="187"/>
      <c r="AX472" s="187"/>
      <c r="AY472" s="187"/>
      <c r="AZ472" s="187"/>
      <c r="BA472" s="187"/>
      <c r="BB472" s="187"/>
      <c r="BC472" s="187"/>
      <c r="BD472" s="187"/>
      <c r="BE472" s="187"/>
      <c r="BF472" s="187"/>
      <c r="BG472" s="187"/>
      <c r="BH472" s="187"/>
      <c r="BI472" s="187"/>
      <c r="BJ472" s="187"/>
      <c r="BK472" s="187"/>
      <c r="BL472" s="187"/>
      <c r="BM472" s="187"/>
      <c r="BN472" s="187"/>
      <c r="BO472" s="187"/>
      <c r="BP472" s="187"/>
      <c r="BQ472" s="187"/>
      <c r="BR472" s="187"/>
      <c r="BS472" s="187"/>
      <c r="BT472" s="187"/>
      <c r="BU472" s="187">
        <v>0</v>
      </c>
      <c r="BV472" s="187"/>
      <c r="BW472" s="187"/>
      <c r="BX472" s="187"/>
      <c r="BY472" s="187"/>
      <c r="BZ472" s="187"/>
      <c r="CA472" s="187"/>
      <c r="CB472" s="187"/>
      <c r="CC472" s="187"/>
      <c r="CD472" s="187"/>
      <c r="CE472" s="187"/>
      <c r="CF472" s="187"/>
      <c r="CG472" s="187"/>
      <c r="CH472" s="187"/>
      <c r="CI472" s="187"/>
      <c r="CJ472" s="187"/>
      <c r="CK472" s="187"/>
      <c r="CL472" s="187"/>
      <c r="CM472" s="187"/>
      <c r="CN472" s="187"/>
    </row>
    <row r="473" spans="1:96" ht="19.5" customHeight="1">
      <c r="A473" s="182" t="s">
        <v>467</v>
      </c>
      <c r="B473" s="182"/>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c r="AA473" s="182"/>
      <c r="AB473" s="182"/>
      <c r="AC473" s="182"/>
      <c r="AD473" s="182"/>
      <c r="AE473" s="182"/>
      <c r="AF473" s="182"/>
      <c r="AG473" s="182"/>
      <c r="AH473" s="182"/>
      <c r="AI473" s="182"/>
      <c r="AJ473" s="182"/>
      <c r="AK473" s="182"/>
      <c r="AL473" s="182"/>
      <c r="AM473" s="182"/>
      <c r="AN473" s="182"/>
      <c r="AO473" s="182"/>
      <c r="AP473" s="182"/>
      <c r="AQ473" s="182"/>
      <c r="AR473" s="182"/>
      <c r="AS473" s="182"/>
      <c r="AT473" s="187">
        <v>0</v>
      </c>
      <c r="AU473" s="187"/>
      <c r="AV473" s="187"/>
      <c r="AW473" s="187"/>
      <c r="AX473" s="187"/>
      <c r="AY473" s="187"/>
      <c r="AZ473" s="187"/>
      <c r="BA473" s="187"/>
      <c r="BB473" s="187"/>
      <c r="BC473" s="187"/>
      <c r="BD473" s="187"/>
      <c r="BE473" s="187"/>
      <c r="BF473" s="187"/>
      <c r="BG473" s="187"/>
      <c r="BH473" s="187"/>
      <c r="BI473" s="187"/>
      <c r="BJ473" s="187"/>
      <c r="BK473" s="187"/>
      <c r="BL473" s="187"/>
      <c r="BM473" s="187"/>
      <c r="BN473" s="187"/>
      <c r="BO473" s="187"/>
      <c r="BP473" s="187"/>
      <c r="BQ473" s="187"/>
      <c r="BR473" s="187"/>
      <c r="BS473" s="187"/>
      <c r="BT473" s="187"/>
      <c r="BU473" s="187">
        <v>0</v>
      </c>
      <c r="BV473" s="187"/>
      <c r="BW473" s="187"/>
      <c r="BX473" s="187"/>
      <c r="BY473" s="187"/>
      <c r="BZ473" s="187"/>
      <c r="CA473" s="187"/>
      <c r="CB473" s="187"/>
      <c r="CC473" s="187"/>
      <c r="CD473" s="187"/>
      <c r="CE473" s="187"/>
      <c r="CF473" s="187"/>
      <c r="CG473" s="187"/>
      <c r="CH473" s="187"/>
      <c r="CI473" s="187"/>
      <c r="CJ473" s="187"/>
      <c r="CK473" s="187"/>
      <c r="CL473" s="187"/>
      <c r="CM473" s="187"/>
      <c r="CN473" s="187"/>
    </row>
    <row r="474" spans="1:96" ht="19.5" customHeight="1">
      <c r="A474" s="183" t="s">
        <v>1028</v>
      </c>
      <c r="B474" s="183"/>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c r="AA474" s="183"/>
      <c r="AB474" s="183"/>
      <c r="AC474" s="183"/>
      <c r="AD474" s="183"/>
      <c r="AE474" s="183"/>
      <c r="AF474" s="183"/>
      <c r="AG474" s="183"/>
      <c r="AH474" s="183"/>
      <c r="AI474" s="183"/>
      <c r="AJ474" s="183"/>
      <c r="AK474" s="183"/>
      <c r="AL474" s="183"/>
      <c r="AM474" s="183"/>
      <c r="AN474" s="183"/>
      <c r="AO474" s="183"/>
      <c r="AP474" s="183"/>
      <c r="AQ474" s="183"/>
      <c r="AR474" s="183"/>
      <c r="AS474" s="183"/>
      <c r="AT474" s="198">
        <v>895128800</v>
      </c>
      <c r="AU474" s="198"/>
      <c r="AV474" s="198"/>
      <c r="AW474" s="198"/>
      <c r="AX474" s="198"/>
      <c r="AY474" s="198"/>
      <c r="AZ474" s="198"/>
      <c r="BA474" s="198"/>
      <c r="BB474" s="198"/>
      <c r="BC474" s="198"/>
      <c r="BD474" s="198"/>
      <c r="BE474" s="198"/>
      <c r="BF474" s="198"/>
      <c r="BG474" s="198"/>
      <c r="BH474" s="198"/>
      <c r="BI474" s="198"/>
      <c r="BJ474" s="198"/>
      <c r="BK474" s="198"/>
      <c r="BL474" s="198"/>
      <c r="BM474" s="198"/>
      <c r="BN474" s="198"/>
      <c r="BO474" s="198"/>
      <c r="BP474" s="198"/>
      <c r="BQ474" s="198"/>
      <c r="BR474" s="198"/>
      <c r="BS474" s="198"/>
      <c r="BT474" s="198"/>
      <c r="BU474" s="198">
        <v>902885786</v>
      </c>
      <c r="BV474" s="198"/>
      <c r="BW474" s="198"/>
      <c r="BX474" s="198"/>
      <c r="BY474" s="198"/>
      <c r="BZ474" s="198"/>
      <c r="CA474" s="198"/>
      <c r="CB474" s="198"/>
      <c r="CC474" s="198"/>
      <c r="CD474" s="198"/>
      <c r="CE474" s="198"/>
      <c r="CF474" s="198"/>
      <c r="CG474" s="198"/>
      <c r="CH474" s="198"/>
      <c r="CI474" s="198"/>
      <c r="CJ474" s="198"/>
      <c r="CK474" s="198"/>
      <c r="CL474" s="198"/>
      <c r="CM474" s="198"/>
      <c r="CN474" s="198"/>
    </row>
    <row r="475" spans="1:96" ht="24.75" customHeight="1">
      <c r="A475" s="182" t="s">
        <v>1029</v>
      </c>
      <c r="B475" s="182"/>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c r="AA475" s="182"/>
      <c r="AB475" s="182"/>
      <c r="AC475" s="182"/>
      <c r="AD475" s="182"/>
      <c r="AE475" s="182"/>
      <c r="AF475" s="182"/>
      <c r="AG475" s="182"/>
      <c r="AH475" s="182"/>
      <c r="AI475" s="182"/>
      <c r="AJ475" s="182"/>
      <c r="AK475" s="182"/>
      <c r="AL475" s="182"/>
      <c r="AM475" s="182"/>
      <c r="AN475" s="182"/>
      <c r="AO475" s="182"/>
      <c r="AP475" s="182"/>
      <c r="AQ475" s="182"/>
      <c r="AR475" s="182"/>
      <c r="AS475" s="182"/>
      <c r="AT475" s="187">
        <v>0</v>
      </c>
      <c r="AU475" s="187"/>
      <c r="AV475" s="187"/>
      <c r="AW475" s="187"/>
      <c r="AX475" s="187"/>
      <c r="AY475" s="187"/>
      <c r="AZ475" s="187"/>
      <c r="BA475" s="187"/>
      <c r="BB475" s="187"/>
      <c r="BC475" s="187"/>
      <c r="BD475" s="187"/>
      <c r="BE475" s="187"/>
      <c r="BF475" s="187"/>
      <c r="BG475" s="187"/>
      <c r="BH475" s="187"/>
      <c r="BI475" s="187"/>
      <c r="BJ475" s="187"/>
      <c r="BK475" s="187"/>
      <c r="BL475" s="187"/>
      <c r="BM475" s="187"/>
      <c r="BN475" s="187"/>
      <c r="BO475" s="187"/>
      <c r="BP475" s="187"/>
      <c r="BQ475" s="187"/>
      <c r="BR475" s="187"/>
      <c r="BS475" s="187"/>
      <c r="BT475" s="187"/>
      <c r="BU475" s="187">
        <v>0</v>
      </c>
      <c r="BV475" s="187"/>
      <c r="BW475" s="187"/>
      <c r="BX475" s="187"/>
      <c r="BY475" s="187"/>
      <c r="BZ475" s="187"/>
      <c r="CA475" s="187"/>
      <c r="CB475" s="187"/>
      <c r="CC475" s="187"/>
      <c r="CD475" s="187"/>
      <c r="CE475" s="187"/>
      <c r="CF475" s="187"/>
      <c r="CG475" s="187"/>
      <c r="CH475" s="187"/>
      <c r="CI475" s="187"/>
      <c r="CJ475" s="187"/>
      <c r="CK475" s="187"/>
      <c r="CL475" s="187"/>
      <c r="CM475" s="187"/>
      <c r="CN475" s="187"/>
    </row>
    <row r="476" spans="1:96" ht="24.75" customHeight="1">
      <c r="A476" s="182" t="s">
        <v>1286</v>
      </c>
      <c r="B476" s="182"/>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c r="AA476" s="182"/>
      <c r="AB476" s="182"/>
      <c r="AC476" s="182"/>
      <c r="AD476" s="182"/>
      <c r="AE476" s="182"/>
      <c r="AF476" s="182"/>
      <c r="AG476" s="182"/>
      <c r="AH476" s="182"/>
      <c r="AI476" s="182"/>
      <c r="AJ476" s="182"/>
      <c r="AK476" s="182"/>
      <c r="AL476" s="182"/>
      <c r="AM476" s="182"/>
      <c r="AN476" s="182"/>
      <c r="AO476" s="182"/>
      <c r="AP476" s="182"/>
      <c r="AQ476" s="182"/>
      <c r="AR476" s="182"/>
      <c r="AS476" s="182"/>
      <c r="AT476" s="187">
        <v>0</v>
      </c>
      <c r="AU476" s="187"/>
      <c r="AV476" s="187"/>
      <c r="AW476" s="187"/>
      <c r="AX476" s="187"/>
      <c r="AY476" s="187"/>
      <c r="AZ476" s="187"/>
      <c r="BA476" s="187"/>
      <c r="BB476" s="187"/>
      <c r="BC476" s="187"/>
      <c r="BD476" s="187"/>
      <c r="BE476" s="187"/>
      <c r="BF476" s="187"/>
      <c r="BG476" s="187"/>
      <c r="BH476" s="187"/>
      <c r="BI476" s="187"/>
      <c r="BJ476" s="187"/>
      <c r="BK476" s="187"/>
      <c r="BL476" s="187"/>
      <c r="BM476" s="187"/>
      <c r="BN476" s="187"/>
      <c r="BO476" s="187"/>
      <c r="BP476" s="187"/>
      <c r="BQ476" s="187"/>
      <c r="BR476" s="187"/>
      <c r="BS476" s="187"/>
      <c r="BT476" s="187"/>
      <c r="BU476" s="187">
        <v>0</v>
      </c>
      <c r="BV476" s="187"/>
      <c r="BW476" s="187"/>
      <c r="BX476" s="187"/>
      <c r="BY476" s="187"/>
      <c r="BZ476" s="187"/>
      <c r="CA476" s="187"/>
      <c r="CB476" s="187"/>
      <c r="CC476" s="187"/>
      <c r="CD476" s="187"/>
      <c r="CE476" s="187"/>
      <c r="CF476" s="187"/>
      <c r="CG476" s="187"/>
      <c r="CH476" s="187"/>
      <c r="CI476" s="187"/>
      <c r="CJ476" s="187"/>
      <c r="CK476" s="187"/>
      <c r="CL476" s="187"/>
      <c r="CM476" s="187"/>
      <c r="CN476" s="187"/>
    </row>
    <row r="477" spans="1:96" ht="24.75" customHeight="1">
      <c r="A477" s="182" t="s">
        <v>1287</v>
      </c>
      <c r="B477" s="182"/>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c r="AA477" s="182"/>
      <c r="AB477" s="182"/>
      <c r="AC477" s="182"/>
      <c r="AD477" s="182"/>
      <c r="AE477" s="182"/>
      <c r="AF477" s="182"/>
      <c r="AG477" s="182"/>
      <c r="AH477" s="182"/>
      <c r="AI477" s="182"/>
      <c r="AJ477" s="182"/>
      <c r="AK477" s="182"/>
      <c r="AL477" s="182"/>
      <c r="AM477" s="182"/>
      <c r="AN477" s="182"/>
      <c r="AO477" s="182"/>
      <c r="AP477" s="182"/>
      <c r="AQ477" s="182"/>
      <c r="AR477" s="182"/>
      <c r="AS477" s="182"/>
      <c r="AT477" s="187">
        <v>0</v>
      </c>
      <c r="AU477" s="187"/>
      <c r="AV477" s="187"/>
      <c r="AW477" s="187"/>
      <c r="AX477" s="187"/>
      <c r="AY477" s="187"/>
      <c r="AZ477" s="187"/>
      <c r="BA477" s="187"/>
      <c r="BB477" s="187"/>
      <c r="BC477" s="187"/>
      <c r="BD477" s="187"/>
      <c r="BE477" s="187"/>
      <c r="BF477" s="187"/>
      <c r="BG477" s="187"/>
      <c r="BH477" s="187"/>
      <c r="BI477" s="187"/>
      <c r="BJ477" s="187"/>
      <c r="BK477" s="187"/>
      <c r="BL477" s="187"/>
      <c r="BM477" s="187"/>
      <c r="BN477" s="187"/>
      <c r="BO477" s="187"/>
      <c r="BP477" s="187"/>
      <c r="BQ477" s="187"/>
      <c r="BR477" s="187"/>
      <c r="BS477" s="187"/>
      <c r="BT477" s="187"/>
      <c r="BU477" s="187">
        <v>0</v>
      </c>
      <c r="BV477" s="187"/>
      <c r="BW477" s="187"/>
      <c r="BX477" s="187"/>
      <c r="BY477" s="187"/>
      <c r="BZ477" s="187"/>
      <c r="CA477" s="187"/>
      <c r="CB477" s="187"/>
      <c r="CC477" s="187"/>
      <c r="CD477" s="187"/>
      <c r="CE477" s="187"/>
      <c r="CF477" s="187"/>
      <c r="CG477" s="187"/>
      <c r="CH477" s="187"/>
      <c r="CI477" s="187"/>
      <c r="CJ477" s="187"/>
      <c r="CK477" s="187"/>
      <c r="CL477" s="187"/>
      <c r="CM477" s="187"/>
      <c r="CN477" s="187"/>
    </row>
    <row r="478" spans="1:96" ht="30.75" customHeight="1">
      <c r="A478" s="182" t="s">
        <v>1288</v>
      </c>
      <c r="B478" s="182"/>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c r="AA478" s="182"/>
      <c r="AB478" s="182"/>
      <c r="AC478" s="182"/>
      <c r="AD478" s="182"/>
      <c r="AE478" s="182"/>
      <c r="AF478" s="182"/>
      <c r="AG478" s="182"/>
      <c r="AH478" s="182"/>
      <c r="AI478" s="182"/>
      <c r="AJ478" s="182"/>
      <c r="AK478" s="182"/>
      <c r="AL478" s="182"/>
      <c r="AM478" s="182"/>
      <c r="AN478" s="182"/>
      <c r="AO478" s="182"/>
      <c r="AP478" s="182"/>
      <c r="AQ478" s="182"/>
      <c r="AR478" s="182"/>
      <c r="AS478" s="182"/>
      <c r="AT478" s="187">
        <v>0</v>
      </c>
      <c r="AU478" s="187"/>
      <c r="AV478" s="187"/>
      <c r="AW478" s="187"/>
      <c r="AX478" s="187"/>
      <c r="AY478" s="187"/>
      <c r="AZ478" s="187"/>
      <c r="BA478" s="187"/>
      <c r="BB478" s="187"/>
      <c r="BC478" s="187"/>
      <c r="BD478" s="187"/>
      <c r="BE478" s="187"/>
      <c r="BF478" s="187"/>
      <c r="BG478" s="187"/>
      <c r="BH478" s="187"/>
      <c r="BI478" s="187"/>
      <c r="BJ478" s="187"/>
      <c r="BK478" s="187"/>
      <c r="BL478" s="187"/>
      <c r="BM478" s="187"/>
      <c r="BN478" s="187"/>
      <c r="BO478" s="187"/>
      <c r="BP478" s="187"/>
      <c r="BQ478" s="187"/>
      <c r="BR478" s="187"/>
      <c r="BS478" s="187"/>
      <c r="BT478" s="187"/>
      <c r="BU478" s="187">
        <v>0</v>
      </c>
      <c r="BV478" s="187"/>
      <c r="BW478" s="187"/>
      <c r="BX478" s="187"/>
      <c r="BY478" s="187"/>
      <c r="BZ478" s="187"/>
      <c r="CA478" s="187"/>
      <c r="CB478" s="187"/>
      <c r="CC478" s="187"/>
      <c r="CD478" s="187"/>
      <c r="CE478" s="187"/>
      <c r="CF478" s="187"/>
      <c r="CG478" s="187"/>
      <c r="CH478" s="187"/>
      <c r="CI478" s="187"/>
      <c r="CJ478" s="187"/>
      <c r="CK478" s="187"/>
      <c r="CL478" s="187"/>
      <c r="CM478" s="187"/>
      <c r="CN478" s="187"/>
    </row>
    <row r="479" spans="1:96" ht="19.5" customHeight="1">
      <c r="A479" s="182" t="s">
        <v>1289</v>
      </c>
      <c r="B479" s="182"/>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c r="AA479" s="182"/>
      <c r="AB479" s="182"/>
      <c r="AC479" s="182"/>
      <c r="AD479" s="182"/>
      <c r="AE479" s="182"/>
      <c r="AF479" s="182"/>
      <c r="AG479" s="182"/>
      <c r="AH479" s="182"/>
      <c r="AI479" s="182"/>
      <c r="AJ479" s="182"/>
      <c r="AK479" s="182"/>
      <c r="AL479" s="182"/>
      <c r="AM479" s="182"/>
      <c r="AN479" s="182"/>
      <c r="AO479" s="182"/>
      <c r="AP479" s="182"/>
      <c r="AQ479" s="182"/>
      <c r="AR479" s="182"/>
      <c r="AS479" s="182"/>
      <c r="AT479" s="187">
        <v>0</v>
      </c>
      <c r="AU479" s="187"/>
      <c r="AV479" s="187"/>
      <c r="AW479" s="187"/>
      <c r="AX479" s="187"/>
      <c r="AY479" s="187"/>
      <c r="AZ479" s="187"/>
      <c r="BA479" s="187"/>
      <c r="BB479" s="187"/>
      <c r="BC479" s="187"/>
      <c r="BD479" s="187"/>
      <c r="BE479" s="187"/>
      <c r="BF479" s="187"/>
      <c r="BG479" s="187"/>
      <c r="BH479" s="187"/>
      <c r="BI479" s="187"/>
      <c r="BJ479" s="187"/>
      <c r="BK479" s="187"/>
      <c r="BL479" s="187"/>
      <c r="BM479" s="187"/>
      <c r="BN479" s="187"/>
      <c r="BO479" s="187"/>
      <c r="BP479" s="187"/>
      <c r="BQ479" s="187"/>
      <c r="BR479" s="187"/>
      <c r="BS479" s="187"/>
      <c r="BT479" s="187"/>
      <c r="BU479" s="187">
        <v>0</v>
      </c>
      <c r="BV479" s="187"/>
      <c r="BW479" s="187"/>
      <c r="BX479" s="187"/>
      <c r="BY479" s="187"/>
      <c r="BZ479" s="187"/>
      <c r="CA479" s="187"/>
      <c r="CB479" s="187"/>
      <c r="CC479" s="187"/>
      <c r="CD479" s="187"/>
      <c r="CE479" s="187"/>
      <c r="CF479" s="187"/>
      <c r="CG479" s="187"/>
      <c r="CH479" s="187"/>
      <c r="CI479" s="187"/>
      <c r="CJ479" s="187"/>
      <c r="CK479" s="187"/>
      <c r="CL479" s="187"/>
      <c r="CM479" s="187"/>
      <c r="CN479" s="187"/>
    </row>
    <row r="480" spans="1:96" ht="19.5" customHeight="1">
      <c r="A480" s="182" t="s">
        <v>467</v>
      </c>
      <c r="B480" s="182"/>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c r="AA480" s="182"/>
      <c r="AB480" s="182"/>
      <c r="AC480" s="182"/>
      <c r="AD480" s="182"/>
      <c r="AE480" s="182"/>
      <c r="AF480" s="182"/>
      <c r="AG480" s="182"/>
      <c r="AH480" s="182"/>
      <c r="AI480" s="182"/>
      <c r="AJ480" s="182"/>
      <c r="AK480" s="182"/>
      <c r="AL480" s="182"/>
      <c r="AM480" s="182"/>
      <c r="AN480" s="182"/>
      <c r="AO480" s="182"/>
      <c r="AP480" s="182"/>
      <c r="AQ480" s="182"/>
      <c r="AR480" s="182"/>
      <c r="AS480" s="182"/>
      <c r="AT480" s="187">
        <v>0</v>
      </c>
      <c r="AU480" s="187"/>
      <c r="AV480" s="187"/>
      <c r="AW480" s="187"/>
      <c r="AX480" s="187"/>
      <c r="AY480" s="187"/>
      <c r="AZ480" s="187"/>
      <c r="BA480" s="187"/>
      <c r="BB480" s="187"/>
      <c r="BC480" s="187"/>
      <c r="BD480" s="187"/>
      <c r="BE480" s="187"/>
      <c r="BF480" s="187"/>
      <c r="BG480" s="187"/>
      <c r="BH480" s="187"/>
      <c r="BI480" s="187"/>
      <c r="BJ480" s="187"/>
      <c r="BK480" s="187"/>
      <c r="BL480" s="187"/>
      <c r="BM480" s="187"/>
      <c r="BN480" s="187"/>
      <c r="BO480" s="187"/>
      <c r="BP480" s="187"/>
      <c r="BQ480" s="187"/>
      <c r="BR480" s="187"/>
      <c r="BS480" s="187"/>
      <c r="BT480" s="187"/>
      <c r="BU480" s="187">
        <v>0</v>
      </c>
      <c r="BV480" s="187"/>
      <c r="BW480" s="187"/>
      <c r="BX480" s="187"/>
      <c r="BY480" s="187"/>
      <c r="BZ480" s="187"/>
      <c r="CA480" s="187"/>
      <c r="CB480" s="187"/>
      <c r="CC480" s="187"/>
      <c r="CD480" s="187"/>
      <c r="CE480" s="187"/>
      <c r="CF480" s="187"/>
      <c r="CG480" s="187"/>
      <c r="CH480" s="187"/>
      <c r="CI480" s="187"/>
      <c r="CJ480" s="187"/>
      <c r="CK480" s="187"/>
      <c r="CL480" s="187"/>
      <c r="CM480" s="187"/>
      <c r="CN480" s="187"/>
    </row>
    <row r="481" spans="1:92" ht="19.5" customHeight="1">
      <c r="A481" s="183" t="s">
        <v>1030</v>
      </c>
      <c r="B481" s="18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98">
        <v>0</v>
      </c>
      <c r="AU481" s="198"/>
      <c r="AV481" s="198"/>
      <c r="AW481" s="198"/>
      <c r="AX481" s="198"/>
      <c r="AY481" s="198"/>
      <c r="AZ481" s="198"/>
      <c r="BA481" s="198"/>
      <c r="BB481" s="198"/>
      <c r="BC481" s="198"/>
      <c r="BD481" s="198"/>
      <c r="BE481" s="198"/>
      <c r="BF481" s="198"/>
      <c r="BG481" s="198"/>
      <c r="BH481" s="198"/>
      <c r="BI481" s="198"/>
      <c r="BJ481" s="198"/>
      <c r="BK481" s="198"/>
      <c r="BL481" s="198"/>
      <c r="BM481" s="198"/>
      <c r="BN481" s="198"/>
      <c r="BO481" s="198"/>
      <c r="BP481" s="198"/>
      <c r="BQ481" s="198"/>
      <c r="BR481" s="198"/>
      <c r="BS481" s="198"/>
      <c r="BT481" s="198"/>
      <c r="BU481" s="198">
        <v>0</v>
      </c>
      <c r="BV481" s="198"/>
      <c r="BW481" s="198"/>
      <c r="BX481" s="198"/>
      <c r="BY481" s="198"/>
      <c r="BZ481" s="198"/>
      <c r="CA481" s="198"/>
      <c r="CB481" s="198"/>
      <c r="CC481" s="198"/>
      <c r="CD481" s="198"/>
      <c r="CE481" s="198"/>
      <c r="CF481" s="198"/>
      <c r="CG481" s="198"/>
      <c r="CH481" s="198"/>
      <c r="CI481" s="198"/>
      <c r="CJ481" s="198"/>
      <c r="CK481" s="198"/>
      <c r="CL481" s="198"/>
      <c r="CM481" s="198"/>
      <c r="CN481" s="198"/>
    </row>
    <row r="482" spans="1:92" ht="24" customHeight="1">
      <c r="A482" s="182" t="s">
        <v>1031</v>
      </c>
      <c r="B482" s="182"/>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c r="AR482" s="182"/>
      <c r="AS482" s="182"/>
      <c r="AT482" s="187">
        <v>120000000</v>
      </c>
      <c r="AU482" s="187"/>
      <c r="AV482" s="187"/>
      <c r="AW482" s="187"/>
      <c r="AX482" s="187"/>
      <c r="AY482" s="187"/>
      <c r="AZ482" s="187"/>
      <c r="BA482" s="187"/>
      <c r="BB482" s="187"/>
      <c r="BC482" s="187"/>
      <c r="BD482" s="187"/>
      <c r="BE482" s="187"/>
      <c r="BF482" s="187"/>
      <c r="BG482" s="187"/>
      <c r="BH482" s="187"/>
      <c r="BI482" s="187"/>
      <c r="BJ482" s="187"/>
      <c r="BK482" s="187"/>
      <c r="BL482" s="187"/>
      <c r="BM482" s="187"/>
      <c r="BN482" s="187"/>
      <c r="BO482" s="187"/>
      <c r="BP482" s="187"/>
      <c r="BQ482" s="187"/>
      <c r="BR482" s="187"/>
      <c r="BS482" s="187"/>
      <c r="BT482" s="187"/>
      <c r="BU482" s="187">
        <v>120000000</v>
      </c>
      <c r="BV482" s="187"/>
      <c r="BW482" s="187"/>
      <c r="BX482" s="187"/>
      <c r="BY482" s="187"/>
      <c r="BZ482" s="187"/>
      <c r="CA482" s="187"/>
      <c r="CB482" s="187"/>
      <c r="CC482" s="187"/>
      <c r="CD482" s="187"/>
      <c r="CE482" s="187"/>
      <c r="CF482" s="187"/>
      <c r="CG482" s="187"/>
      <c r="CH482" s="187"/>
      <c r="CI482" s="187"/>
      <c r="CJ482" s="187"/>
      <c r="CK482" s="187"/>
      <c r="CL482" s="187"/>
      <c r="CM482" s="187"/>
      <c r="CN482" s="187"/>
    </row>
    <row r="483" spans="1:92" ht="24" customHeight="1">
      <c r="A483" s="182" t="s">
        <v>1032</v>
      </c>
      <c r="B483" s="182"/>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7">
        <v>3434831973</v>
      </c>
      <c r="AU483" s="187"/>
      <c r="AV483" s="187"/>
      <c r="AW483" s="187"/>
      <c r="AX483" s="187"/>
      <c r="AY483" s="187"/>
      <c r="AZ483" s="187"/>
      <c r="BA483" s="187"/>
      <c r="BB483" s="187"/>
      <c r="BC483" s="187"/>
      <c r="BD483" s="187"/>
      <c r="BE483" s="187"/>
      <c r="BF483" s="187"/>
      <c r="BG483" s="187"/>
      <c r="BH483" s="187"/>
      <c r="BI483" s="187"/>
      <c r="BJ483" s="187"/>
      <c r="BK483" s="187"/>
      <c r="BL483" s="187"/>
      <c r="BM483" s="187"/>
      <c r="BN483" s="187"/>
      <c r="BO483" s="187"/>
      <c r="BP483" s="187"/>
      <c r="BQ483" s="187"/>
      <c r="BR483" s="187"/>
      <c r="BS483" s="187"/>
      <c r="BT483" s="187"/>
      <c r="BU483" s="187">
        <v>2808222413</v>
      </c>
      <c r="BV483" s="187"/>
      <c r="BW483" s="187"/>
      <c r="BX483" s="187"/>
      <c r="BY483" s="187"/>
      <c r="BZ483" s="187"/>
      <c r="CA483" s="187"/>
      <c r="CB483" s="187"/>
      <c r="CC483" s="187"/>
      <c r="CD483" s="187"/>
      <c r="CE483" s="187"/>
      <c r="CF483" s="187"/>
      <c r="CG483" s="187"/>
      <c r="CH483" s="187"/>
      <c r="CI483" s="187"/>
      <c r="CJ483" s="187"/>
      <c r="CK483" s="187"/>
      <c r="CL483" s="187"/>
      <c r="CM483" s="187"/>
      <c r="CN483" s="187"/>
    </row>
    <row r="484" spans="1:92" ht="19.5" customHeight="1">
      <c r="A484" s="182" t="s">
        <v>1033</v>
      </c>
      <c r="B484" s="182"/>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c r="AA484" s="182"/>
      <c r="AB484" s="182"/>
      <c r="AC484" s="182"/>
      <c r="AD484" s="182"/>
      <c r="AE484" s="182"/>
      <c r="AF484" s="182"/>
      <c r="AG484" s="182"/>
      <c r="AH484" s="182"/>
      <c r="AI484" s="182"/>
      <c r="AJ484" s="182"/>
      <c r="AK484" s="182"/>
      <c r="AL484" s="182"/>
      <c r="AM484" s="182"/>
      <c r="AN484" s="182"/>
      <c r="AO484" s="182"/>
      <c r="AP484" s="182"/>
      <c r="AQ484" s="182"/>
      <c r="AR484" s="182"/>
      <c r="AS484" s="182"/>
      <c r="AT484" s="187">
        <v>1105161267</v>
      </c>
      <c r="AU484" s="187"/>
      <c r="AV484" s="187"/>
      <c r="AW484" s="187"/>
      <c r="AX484" s="187"/>
      <c r="AY484" s="187"/>
      <c r="AZ484" s="187"/>
      <c r="BA484" s="187"/>
      <c r="BB484" s="187"/>
      <c r="BC484" s="187"/>
      <c r="BD484" s="187"/>
      <c r="BE484" s="187"/>
      <c r="BF484" s="187"/>
      <c r="BG484" s="187"/>
      <c r="BH484" s="187"/>
      <c r="BI484" s="187"/>
      <c r="BJ484" s="187"/>
      <c r="BK484" s="187"/>
      <c r="BL484" s="187"/>
      <c r="BM484" s="187"/>
      <c r="BN484" s="187"/>
      <c r="BO484" s="187"/>
      <c r="BP484" s="187"/>
      <c r="BQ484" s="187"/>
      <c r="BR484" s="187"/>
      <c r="BS484" s="187"/>
      <c r="BT484" s="187"/>
      <c r="BU484" s="187">
        <v>1105161267</v>
      </c>
      <c r="BV484" s="187"/>
      <c r="BW484" s="187"/>
      <c r="BX484" s="187"/>
      <c r="BY484" s="187"/>
      <c r="BZ484" s="187"/>
      <c r="CA484" s="187"/>
      <c r="CB484" s="187"/>
      <c r="CC484" s="187"/>
      <c r="CD484" s="187"/>
      <c r="CE484" s="187"/>
      <c r="CF484" s="187"/>
      <c r="CG484" s="187"/>
      <c r="CH484" s="187"/>
      <c r="CI484" s="187"/>
      <c r="CJ484" s="187"/>
      <c r="CK484" s="187"/>
      <c r="CL484" s="187"/>
      <c r="CM484" s="187"/>
      <c r="CN484" s="187"/>
    </row>
    <row r="485" spans="1:92" ht="19.5" customHeight="1">
      <c r="A485" s="182" t="s">
        <v>1289</v>
      </c>
      <c r="B485" s="182"/>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c r="AA485" s="182"/>
      <c r="AB485" s="182"/>
      <c r="AC485" s="182"/>
      <c r="AD485" s="182"/>
      <c r="AE485" s="182"/>
      <c r="AF485" s="182"/>
      <c r="AG485" s="182"/>
      <c r="AH485" s="182"/>
      <c r="AI485" s="182"/>
      <c r="AJ485" s="182"/>
      <c r="AK485" s="182"/>
      <c r="AL485" s="182"/>
      <c r="AM485" s="182"/>
      <c r="AN485" s="182"/>
      <c r="AO485" s="182"/>
      <c r="AP485" s="182"/>
      <c r="AQ485" s="182"/>
      <c r="AR485" s="182"/>
      <c r="AS485" s="182"/>
      <c r="AT485" s="187">
        <v>0</v>
      </c>
      <c r="AU485" s="187"/>
      <c r="AV485" s="187"/>
      <c r="AW485" s="187"/>
      <c r="AX485" s="187"/>
      <c r="AY485" s="187"/>
      <c r="AZ485" s="187"/>
      <c r="BA485" s="187"/>
      <c r="BB485" s="187"/>
      <c r="BC485" s="187"/>
      <c r="BD485" s="187"/>
      <c r="BE485" s="187"/>
      <c r="BF485" s="187"/>
      <c r="BG485" s="187"/>
      <c r="BH485" s="187"/>
      <c r="BI485" s="187"/>
      <c r="BJ485" s="187"/>
      <c r="BK485" s="187"/>
      <c r="BL485" s="187"/>
      <c r="BM485" s="187"/>
      <c r="BN485" s="187"/>
      <c r="BO485" s="187"/>
      <c r="BP485" s="187"/>
      <c r="BQ485" s="187"/>
      <c r="BR485" s="187"/>
      <c r="BS485" s="187"/>
      <c r="BT485" s="187"/>
      <c r="BU485" s="187">
        <v>0</v>
      </c>
      <c r="BV485" s="187"/>
      <c r="BW485" s="187"/>
      <c r="BX485" s="187"/>
      <c r="BY485" s="187"/>
      <c r="BZ485" s="187"/>
      <c r="CA485" s="187"/>
      <c r="CB485" s="187"/>
      <c r="CC485" s="187"/>
      <c r="CD485" s="187"/>
      <c r="CE485" s="187"/>
      <c r="CF485" s="187"/>
      <c r="CG485" s="187"/>
      <c r="CH485" s="187"/>
      <c r="CI485" s="187"/>
      <c r="CJ485" s="187"/>
      <c r="CK485" s="187"/>
      <c r="CL485" s="187"/>
      <c r="CM485" s="187"/>
      <c r="CN485" s="187"/>
    </row>
    <row r="486" spans="1:92" ht="19.5" customHeight="1">
      <c r="A486" s="183" t="s">
        <v>467</v>
      </c>
      <c r="B486" s="18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c r="AA486" s="183"/>
      <c r="AB486" s="183"/>
      <c r="AC486" s="183"/>
      <c r="AD486" s="183"/>
      <c r="AE486" s="183"/>
      <c r="AF486" s="183"/>
      <c r="AG486" s="183"/>
      <c r="AH486" s="183"/>
      <c r="AI486" s="183"/>
      <c r="AJ486" s="183"/>
      <c r="AK486" s="183"/>
      <c r="AL486" s="183"/>
      <c r="AM486" s="183"/>
      <c r="AN486" s="183"/>
      <c r="AO486" s="183"/>
      <c r="AP486" s="183"/>
      <c r="AQ486" s="183"/>
      <c r="AR486" s="183"/>
      <c r="AS486" s="183"/>
      <c r="AT486" s="198">
        <v>4659993240</v>
      </c>
      <c r="AU486" s="198"/>
      <c r="AV486" s="198"/>
      <c r="AW486" s="198"/>
      <c r="AX486" s="198"/>
      <c r="AY486" s="198"/>
      <c r="AZ486" s="198"/>
      <c r="BA486" s="198"/>
      <c r="BB486" s="198"/>
      <c r="BC486" s="198"/>
      <c r="BD486" s="198"/>
      <c r="BE486" s="198"/>
      <c r="BF486" s="198"/>
      <c r="BG486" s="198"/>
      <c r="BH486" s="198"/>
      <c r="BI486" s="198"/>
      <c r="BJ486" s="198"/>
      <c r="BK486" s="198"/>
      <c r="BL486" s="198"/>
      <c r="BM486" s="198"/>
      <c r="BN486" s="198"/>
      <c r="BO486" s="198"/>
      <c r="BP486" s="198"/>
      <c r="BQ486" s="198"/>
      <c r="BR486" s="198"/>
      <c r="BS486" s="198"/>
      <c r="BT486" s="198"/>
      <c r="BU486" s="198">
        <v>4033383680</v>
      </c>
      <c r="BV486" s="198"/>
      <c r="BW486" s="198"/>
      <c r="BX486" s="198"/>
      <c r="BY486" s="198"/>
      <c r="BZ486" s="198"/>
      <c r="CA486" s="198"/>
      <c r="CB486" s="198"/>
      <c r="CC486" s="198"/>
      <c r="CD486" s="198"/>
      <c r="CE486" s="198"/>
      <c r="CF486" s="198"/>
      <c r="CG486" s="198"/>
      <c r="CH486" s="198"/>
      <c r="CI486" s="198"/>
      <c r="CJ486" s="198"/>
      <c r="CK486" s="198"/>
      <c r="CL486" s="198"/>
      <c r="CM486" s="198"/>
      <c r="CN486" s="198"/>
    </row>
    <row r="487" spans="1:92" ht="19.5" customHeight="1">
      <c r="A487" s="182"/>
      <c r="B487" s="182"/>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c r="AA487" s="182"/>
      <c r="AB487" s="182"/>
      <c r="AC487" s="182"/>
      <c r="AD487" s="182"/>
      <c r="AE487" s="182"/>
      <c r="AF487" s="182"/>
      <c r="AG487" s="182"/>
      <c r="AH487" s="182"/>
      <c r="AI487" s="182"/>
      <c r="AJ487" s="182"/>
      <c r="AK487" s="182"/>
      <c r="AL487" s="182"/>
      <c r="AM487" s="182"/>
      <c r="AN487" s="182"/>
      <c r="AO487" s="182"/>
      <c r="AP487" s="182"/>
      <c r="AQ487" s="182"/>
      <c r="AR487" s="182"/>
      <c r="AS487" s="182"/>
      <c r="AT487" s="187">
        <v>0</v>
      </c>
      <c r="AU487" s="187"/>
      <c r="AV487" s="187"/>
      <c r="AW487" s="187"/>
      <c r="AX487" s="187"/>
      <c r="AY487" s="187"/>
      <c r="AZ487" s="187"/>
      <c r="BA487" s="187"/>
      <c r="BB487" s="187"/>
      <c r="BC487" s="187"/>
      <c r="BD487" s="187"/>
      <c r="BE487" s="187"/>
      <c r="BF487" s="187"/>
      <c r="BG487" s="187"/>
      <c r="BH487" s="187"/>
      <c r="BI487" s="187"/>
      <c r="BJ487" s="187"/>
      <c r="BK487" s="187"/>
      <c r="BL487" s="187"/>
      <c r="BM487" s="187"/>
      <c r="BN487" s="187"/>
      <c r="BO487" s="187"/>
      <c r="BP487" s="187"/>
      <c r="BQ487" s="187"/>
      <c r="BR487" s="187"/>
      <c r="BS487" s="187"/>
      <c r="BT487" s="187"/>
      <c r="BU487" s="187">
        <v>0</v>
      </c>
      <c r="BV487" s="187"/>
      <c r="BW487" s="187"/>
      <c r="BX487" s="187"/>
      <c r="BY487" s="187"/>
      <c r="BZ487" s="187"/>
      <c r="CA487" s="187"/>
      <c r="CB487" s="187"/>
      <c r="CC487" s="187"/>
      <c r="CD487" s="187"/>
      <c r="CE487" s="187"/>
      <c r="CF487" s="187"/>
      <c r="CG487" s="187"/>
      <c r="CH487" s="187"/>
      <c r="CI487" s="187"/>
      <c r="CJ487" s="187"/>
      <c r="CK487" s="187"/>
      <c r="CL487" s="187"/>
      <c r="CM487" s="187"/>
      <c r="CN487" s="187"/>
    </row>
    <row r="488" spans="1:92" ht="19.5" customHeight="1">
      <c r="A488" s="109"/>
    </row>
    <row r="489" spans="1:92" ht="15.75" customHeight="1">
      <c r="A489" s="192" t="s">
        <v>1026</v>
      </c>
      <c r="B489" s="192"/>
      <c r="C489" s="192"/>
      <c r="D489" s="192"/>
      <c r="E489" s="192"/>
      <c r="F489" s="192"/>
      <c r="G489" s="192"/>
      <c r="H489" s="192"/>
      <c r="I489" s="192"/>
      <c r="J489" s="192"/>
      <c r="K489" s="192"/>
      <c r="L489" s="192"/>
      <c r="M489" s="192"/>
      <c r="N489" s="192"/>
      <c r="O489" s="192"/>
      <c r="P489" s="192"/>
      <c r="Q489" s="192"/>
      <c r="R489" s="192"/>
      <c r="S489" s="192"/>
      <c r="T489" s="192"/>
      <c r="U489" s="192"/>
      <c r="V489" s="192"/>
      <c r="W489" s="192"/>
      <c r="X489" s="192"/>
      <c r="Y489" s="192"/>
      <c r="Z489" s="192"/>
      <c r="AA489" s="192"/>
      <c r="AB489" s="192"/>
      <c r="AC489" s="192"/>
      <c r="AD489" s="192"/>
      <c r="AE489" s="192"/>
      <c r="AF489" s="192"/>
      <c r="AG489" s="192"/>
      <c r="AH489" s="192"/>
      <c r="AI489" s="192"/>
      <c r="AJ489" s="192"/>
      <c r="AK489" s="192"/>
      <c r="AL489" s="192"/>
      <c r="AM489" s="192"/>
      <c r="AN489" s="192"/>
      <c r="AO489" s="192"/>
      <c r="AP489" s="192"/>
      <c r="AQ489" s="192"/>
      <c r="AR489" s="192"/>
      <c r="AS489" s="192"/>
      <c r="AT489" s="193" t="s">
        <v>709</v>
      </c>
      <c r="AU489" s="193"/>
      <c r="AV489" s="193"/>
      <c r="AW489" s="193"/>
      <c r="AX489" s="193"/>
      <c r="AY489" s="193"/>
      <c r="AZ489" s="193"/>
      <c r="BA489" s="193"/>
      <c r="BB489" s="193"/>
      <c r="BC489" s="193"/>
      <c r="BD489" s="193"/>
      <c r="BE489" s="193"/>
      <c r="BF489" s="193"/>
      <c r="BG489" s="193"/>
      <c r="BH489" s="193"/>
      <c r="BI489" s="193"/>
      <c r="BJ489" s="193"/>
      <c r="BK489" s="193"/>
      <c r="BL489" s="193"/>
      <c r="BM489" s="193"/>
      <c r="BN489" s="193"/>
      <c r="BO489" s="193"/>
      <c r="BP489" s="193"/>
      <c r="BQ489" s="193"/>
      <c r="BR489" s="193"/>
      <c r="BS489" s="193"/>
      <c r="BT489" s="193"/>
      <c r="BU489" s="194" t="s">
        <v>710</v>
      </c>
      <c r="BV489" s="194"/>
      <c r="BW489" s="194"/>
      <c r="BX489" s="194"/>
      <c r="BY489" s="194"/>
      <c r="BZ489" s="194"/>
      <c r="CA489" s="194"/>
      <c r="CB489" s="194"/>
      <c r="CC489" s="194"/>
      <c r="CD489" s="194"/>
      <c r="CE489" s="194"/>
      <c r="CF489" s="194"/>
      <c r="CG489" s="194"/>
      <c r="CH489" s="194"/>
      <c r="CI489" s="194"/>
      <c r="CJ489" s="194"/>
      <c r="CK489" s="194"/>
      <c r="CL489" s="194"/>
      <c r="CM489" s="194"/>
      <c r="CN489" s="194"/>
    </row>
    <row r="490" spans="1:92" ht="15.75" customHeight="1">
      <c r="A490" s="195" t="s">
        <v>1034</v>
      </c>
      <c r="B490" s="195"/>
      <c r="C490" s="195"/>
      <c r="D490" s="195"/>
      <c r="E490" s="195"/>
      <c r="F490" s="195"/>
      <c r="G490" s="195"/>
      <c r="H490" s="195"/>
      <c r="I490" s="195"/>
      <c r="J490" s="195"/>
      <c r="K490" s="195"/>
      <c r="L490" s="195"/>
      <c r="M490" s="195"/>
      <c r="N490" s="195"/>
      <c r="O490" s="195"/>
      <c r="P490" s="195"/>
      <c r="Q490" s="195"/>
      <c r="R490" s="195"/>
      <c r="S490" s="195"/>
      <c r="T490" s="195"/>
      <c r="U490" s="195"/>
      <c r="V490" s="195"/>
      <c r="W490" s="195"/>
      <c r="X490" s="195"/>
      <c r="Y490" s="195"/>
      <c r="Z490" s="195"/>
      <c r="AA490" s="195"/>
      <c r="AB490" s="195"/>
      <c r="AC490" s="195"/>
      <c r="AD490" s="195"/>
      <c r="AE490" s="195"/>
      <c r="AF490" s="195"/>
      <c r="AG490" s="195"/>
      <c r="AH490" s="195"/>
      <c r="AI490" s="195"/>
      <c r="AJ490" s="195"/>
      <c r="AK490" s="195"/>
      <c r="AL490" s="195"/>
      <c r="AM490" s="195"/>
      <c r="AN490" s="195"/>
      <c r="AO490" s="195"/>
      <c r="AP490" s="195"/>
      <c r="AQ490" s="195"/>
      <c r="AR490" s="195"/>
      <c r="AS490" s="195"/>
      <c r="AT490" s="196">
        <v>0</v>
      </c>
      <c r="AU490" s="196"/>
      <c r="AV490" s="196"/>
      <c r="AW490" s="196"/>
      <c r="AX490" s="196"/>
      <c r="AY490" s="196"/>
      <c r="AZ490" s="196"/>
      <c r="BA490" s="196"/>
      <c r="BB490" s="196"/>
      <c r="BC490" s="196"/>
      <c r="BD490" s="196"/>
      <c r="BE490" s="196"/>
      <c r="BF490" s="196"/>
      <c r="BG490" s="196"/>
      <c r="BH490" s="196"/>
      <c r="BI490" s="196"/>
      <c r="BJ490" s="196"/>
      <c r="BK490" s="196"/>
      <c r="BL490" s="196"/>
      <c r="BM490" s="196"/>
      <c r="BN490" s="196"/>
      <c r="BO490" s="196"/>
      <c r="BP490" s="196"/>
      <c r="BQ490" s="196"/>
      <c r="BR490" s="196"/>
      <c r="BS490" s="196"/>
      <c r="BT490" s="196"/>
      <c r="BU490" s="197">
        <v>0</v>
      </c>
      <c r="BV490" s="197"/>
      <c r="BW490" s="197"/>
      <c r="BX490" s="197"/>
      <c r="BY490" s="197"/>
      <c r="BZ490" s="197"/>
      <c r="CA490" s="197"/>
      <c r="CB490" s="197"/>
      <c r="CC490" s="197"/>
      <c r="CD490" s="197"/>
      <c r="CE490" s="197"/>
      <c r="CF490" s="197"/>
      <c r="CG490" s="197"/>
      <c r="CH490" s="197"/>
      <c r="CI490" s="197"/>
      <c r="CJ490" s="197"/>
      <c r="CK490" s="197"/>
      <c r="CL490" s="197"/>
      <c r="CM490" s="197"/>
      <c r="CN490" s="197"/>
    </row>
    <row r="491" spans="1:92" ht="15.75" customHeight="1">
      <c r="A491" s="189" t="s">
        <v>1290</v>
      </c>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c r="AH491" s="189"/>
      <c r="AI491" s="189"/>
      <c r="AJ491" s="189"/>
      <c r="AK491" s="189"/>
      <c r="AL491" s="189"/>
      <c r="AM491" s="189"/>
      <c r="AN491" s="189"/>
      <c r="AO491" s="189"/>
      <c r="AP491" s="189"/>
      <c r="AQ491" s="189"/>
      <c r="AR491" s="189"/>
      <c r="AS491" s="189"/>
      <c r="AT491" s="190">
        <v>-14657234062</v>
      </c>
      <c r="AU491" s="190"/>
      <c r="AV491" s="190"/>
      <c r="AW491" s="190"/>
      <c r="AX491" s="190"/>
      <c r="AY491" s="190"/>
      <c r="AZ491" s="190"/>
      <c r="BA491" s="190"/>
      <c r="BB491" s="190"/>
      <c r="BC491" s="190"/>
      <c r="BD491" s="190"/>
      <c r="BE491" s="190"/>
      <c r="BF491" s="190"/>
      <c r="BG491" s="190"/>
      <c r="BH491" s="190"/>
      <c r="BI491" s="190"/>
      <c r="BJ491" s="190"/>
      <c r="BK491" s="190"/>
      <c r="BL491" s="190"/>
      <c r="BM491" s="190"/>
      <c r="BN491" s="190"/>
      <c r="BO491" s="190"/>
      <c r="BP491" s="190"/>
      <c r="BQ491" s="190"/>
      <c r="BR491" s="190"/>
      <c r="BS491" s="190"/>
      <c r="BT491" s="190"/>
      <c r="BU491" s="191">
        <v>-17285989810</v>
      </c>
      <c r="BV491" s="191"/>
      <c r="BW491" s="191"/>
      <c r="BX491" s="191"/>
      <c r="BY491" s="191"/>
      <c r="BZ491" s="191"/>
      <c r="CA491" s="191"/>
      <c r="CB491" s="191"/>
      <c r="CC491" s="191"/>
      <c r="CD491" s="191"/>
      <c r="CE491" s="191"/>
      <c r="CF491" s="191"/>
      <c r="CG491" s="191"/>
      <c r="CH491" s="191"/>
      <c r="CI491" s="191"/>
      <c r="CJ491" s="191"/>
      <c r="CK491" s="191"/>
      <c r="CL491" s="191"/>
      <c r="CM491" s="191"/>
      <c r="CN491" s="191"/>
    </row>
    <row r="492" spans="1:92" ht="15.75" customHeight="1">
      <c r="A492" s="189" t="s">
        <v>1291</v>
      </c>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89"/>
      <c r="AM492" s="189"/>
      <c r="AN492" s="189"/>
      <c r="AO492" s="189"/>
      <c r="AP492" s="189"/>
      <c r="AQ492" s="189"/>
      <c r="AR492" s="189"/>
      <c r="AS492" s="189"/>
      <c r="AT492" s="190">
        <v>0</v>
      </c>
      <c r="AU492" s="190"/>
      <c r="AV492" s="190"/>
      <c r="AW492" s="190"/>
      <c r="AX492" s="190"/>
      <c r="AY492" s="190"/>
      <c r="AZ492" s="190"/>
      <c r="BA492" s="190"/>
      <c r="BB492" s="190"/>
      <c r="BC492" s="190"/>
      <c r="BD492" s="190"/>
      <c r="BE492" s="190"/>
      <c r="BF492" s="190"/>
      <c r="BG492" s="190"/>
      <c r="BH492" s="190"/>
      <c r="BI492" s="190"/>
      <c r="BJ492" s="190"/>
      <c r="BK492" s="190"/>
      <c r="BL492" s="190"/>
      <c r="BM492" s="190"/>
      <c r="BN492" s="190"/>
      <c r="BO492" s="190"/>
      <c r="BP492" s="190"/>
      <c r="BQ492" s="190"/>
      <c r="BR492" s="190"/>
      <c r="BS492" s="190"/>
      <c r="BT492" s="190"/>
      <c r="BU492" s="191">
        <v>0</v>
      </c>
      <c r="BV492" s="191"/>
      <c r="BW492" s="191"/>
      <c r="BX492" s="191"/>
      <c r="BY492" s="191"/>
      <c r="BZ492" s="191"/>
      <c r="CA492" s="191"/>
      <c r="CB492" s="191"/>
      <c r="CC492" s="191"/>
      <c r="CD492" s="191"/>
      <c r="CE492" s="191"/>
      <c r="CF492" s="191"/>
      <c r="CG492" s="191"/>
      <c r="CH492" s="191"/>
      <c r="CI492" s="191"/>
      <c r="CJ492" s="191"/>
      <c r="CK492" s="191"/>
      <c r="CL492" s="191"/>
      <c r="CM492" s="191"/>
      <c r="CN492" s="191"/>
    </row>
    <row r="493" spans="1:92" ht="15.75" customHeight="1">
      <c r="A493" s="195" t="s">
        <v>1292</v>
      </c>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c r="Z493" s="195"/>
      <c r="AA493" s="195"/>
      <c r="AB493" s="195"/>
      <c r="AC493" s="195"/>
      <c r="AD493" s="195"/>
      <c r="AE493" s="195"/>
      <c r="AF493" s="195"/>
      <c r="AG493" s="195"/>
      <c r="AH493" s="195"/>
      <c r="AI493" s="195"/>
      <c r="AJ493" s="195"/>
      <c r="AK493" s="195"/>
      <c r="AL493" s="195"/>
      <c r="AM493" s="195"/>
      <c r="AN493" s="195"/>
      <c r="AO493" s="195"/>
      <c r="AP493" s="195"/>
      <c r="AQ493" s="195"/>
      <c r="AR493" s="195"/>
      <c r="AS493" s="195"/>
      <c r="AT493" s="196">
        <v>-14657234062</v>
      </c>
      <c r="AU493" s="196"/>
      <c r="AV493" s="196"/>
      <c r="AW493" s="196"/>
      <c r="AX493" s="196"/>
      <c r="AY493" s="196"/>
      <c r="AZ493" s="196"/>
      <c r="BA493" s="196"/>
      <c r="BB493" s="196"/>
      <c r="BC493" s="196"/>
      <c r="BD493" s="196"/>
      <c r="BE493" s="196"/>
      <c r="BF493" s="196"/>
      <c r="BG493" s="196"/>
      <c r="BH493" s="196"/>
      <c r="BI493" s="196"/>
      <c r="BJ493" s="196"/>
      <c r="BK493" s="196"/>
      <c r="BL493" s="196"/>
      <c r="BM493" s="196"/>
      <c r="BN493" s="196"/>
      <c r="BO493" s="196"/>
      <c r="BP493" s="196"/>
      <c r="BQ493" s="196"/>
      <c r="BR493" s="196"/>
      <c r="BS493" s="196"/>
      <c r="BT493" s="196"/>
      <c r="BU493" s="197">
        <v>-17285989810</v>
      </c>
      <c r="BV493" s="197"/>
      <c r="BW493" s="197"/>
      <c r="BX493" s="197"/>
      <c r="BY493" s="197"/>
      <c r="BZ493" s="197"/>
      <c r="CA493" s="197"/>
      <c r="CB493" s="197"/>
      <c r="CC493" s="197"/>
      <c r="CD493" s="197"/>
      <c r="CE493" s="197"/>
      <c r="CF493" s="197"/>
      <c r="CG493" s="197"/>
      <c r="CH493" s="197"/>
      <c r="CI493" s="197"/>
      <c r="CJ493" s="197"/>
      <c r="CK493" s="197"/>
      <c r="CL493" s="197"/>
      <c r="CM493" s="197"/>
      <c r="CN493" s="197"/>
    </row>
    <row r="494" spans="1:92" ht="15.75" customHeight="1">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c r="AH494" s="189"/>
      <c r="AI494" s="189"/>
      <c r="AJ494" s="189"/>
      <c r="AK494" s="189"/>
      <c r="AL494" s="189"/>
      <c r="AM494" s="189"/>
      <c r="AN494" s="189"/>
      <c r="AO494" s="189"/>
      <c r="AP494" s="189"/>
      <c r="AQ494" s="189"/>
      <c r="AR494" s="189"/>
      <c r="AS494" s="189"/>
      <c r="AT494" s="190">
        <v>0</v>
      </c>
      <c r="AU494" s="190"/>
      <c r="AV494" s="190"/>
      <c r="AW494" s="190"/>
      <c r="AX494" s="190"/>
      <c r="AY494" s="190"/>
      <c r="AZ494" s="190"/>
      <c r="BA494" s="190"/>
      <c r="BB494" s="190"/>
      <c r="BC494" s="190"/>
      <c r="BD494" s="190"/>
      <c r="BE494" s="190"/>
      <c r="BF494" s="190"/>
      <c r="BG494" s="190"/>
      <c r="BH494" s="190"/>
      <c r="BI494" s="190"/>
      <c r="BJ494" s="190"/>
      <c r="BK494" s="190"/>
      <c r="BL494" s="190"/>
      <c r="BM494" s="190"/>
      <c r="BN494" s="190"/>
      <c r="BO494" s="190"/>
      <c r="BP494" s="190"/>
      <c r="BQ494" s="190"/>
      <c r="BR494" s="190"/>
      <c r="BS494" s="190"/>
      <c r="BT494" s="190"/>
      <c r="BU494" s="191">
        <v>0</v>
      </c>
      <c r="BV494" s="191"/>
      <c r="BW494" s="191"/>
      <c r="BX494" s="191"/>
      <c r="BY494" s="191"/>
      <c r="BZ494" s="191"/>
      <c r="CA494" s="191"/>
      <c r="CB494" s="191"/>
      <c r="CC494" s="191"/>
      <c r="CD494" s="191"/>
      <c r="CE494" s="191"/>
      <c r="CF494" s="191"/>
      <c r="CG494" s="191"/>
      <c r="CH494" s="191"/>
      <c r="CI494" s="191"/>
      <c r="CJ494" s="191"/>
      <c r="CK494" s="191"/>
      <c r="CL494" s="191"/>
      <c r="CM494" s="191"/>
      <c r="CN494" s="191"/>
    </row>
    <row r="495" spans="1:92" ht="25.5" customHeight="1">
      <c r="A495" s="195" t="s">
        <v>1035</v>
      </c>
      <c r="B495" s="195"/>
      <c r="C495" s="195"/>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c r="Z495" s="195"/>
      <c r="AA495" s="195"/>
      <c r="AB495" s="195"/>
      <c r="AC495" s="195"/>
      <c r="AD495" s="195"/>
      <c r="AE495" s="195"/>
      <c r="AF495" s="195"/>
      <c r="AG495" s="195"/>
      <c r="AH495" s="195"/>
      <c r="AI495" s="195"/>
      <c r="AJ495" s="195"/>
      <c r="AK495" s="195"/>
      <c r="AL495" s="195"/>
      <c r="AM495" s="195"/>
      <c r="AN495" s="195"/>
      <c r="AO495" s="195"/>
      <c r="AP495" s="195"/>
      <c r="AQ495" s="195"/>
      <c r="AR495" s="195"/>
      <c r="AS495" s="195"/>
      <c r="AT495" s="196">
        <v>0</v>
      </c>
      <c r="AU495" s="196"/>
      <c r="AV495" s="196"/>
      <c r="AW495" s="196"/>
      <c r="AX495" s="196"/>
      <c r="AY495" s="196"/>
      <c r="AZ495" s="196"/>
      <c r="BA495" s="196"/>
      <c r="BB495" s="196"/>
      <c r="BC495" s="196"/>
      <c r="BD495" s="196"/>
      <c r="BE495" s="196"/>
      <c r="BF495" s="196"/>
      <c r="BG495" s="196"/>
      <c r="BH495" s="196"/>
      <c r="BI495" s="196"/>
      <c r="BJ495" s="196"/>
      <c r="BK495" s="196"/>
      <c r="BL495" s="196"/>
      <c r="BM495" s="196"/>
      <c r="BN495" s="196"/>
      <c r="BO495" s="196"/>
      <c r="BP495" s="196"/>
      <c r="BQ495" s="196"/>
      <c r="BR495" s="196"/>
      <c r="BS495" s="196"/>
      <c r="BT495" s="196"/>
      <c r="BU495" s="197">
        <v>0</v>
      </c>
      <c r="BV495" s="197"/>
      <c r="BW495" s="197"/>
      <c r="BX495" s="197"/>
      <c r="BY495" s="197"/>
      <c r="BZ495" s="197"/>
      <c r="CA495" s="197"/>
      <c r="CB495" s="197"/>
      <c r="CC495" s="197"/>
      <c r="CD495" s="197"/>
      <c r="CE495" s="197"/>
      <c r="CF495" s="197"/>
      <c r="CG495" s="197"/>
      <c r="CH495" s="197"/>
      <c r="CI495" s="197"/>
      <c r="CJ495" s="197"/>
      <c r="CK495" s="197"/>
      <c r="CL495" s="197"/>
      <c r="CM495" s="197"/>
      <c r="CN495" s="197"/>
    </row>
    <row r="496" spans="1:92" ht="15.75" customHeight="1">
      <c r="A496" s="189" t="s">
        <v>1036</v>
      </c>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c r="AH496" s="189"/>
      <c r="AI496" s="189"/>
      <c r="AJ496" s="189"/>
      <c r="AK496" s="189"/>
      <c r="AL496" s="189"/>
      <c r="AM496" s="189"/>
      <c r="AN496" s="189"/>
      <c r="AO496" s="189"/>
      <c r="AP496" s="189"/>
      <c r="AQ496" s="189"/>
      <c r="AR496" s="189"/>
      <c r="AS496" s="189"/>
      <c r="AT496" s="190">
        <v>0</v>
      </c>
      <c r="AU496" s="190"/>
      <c r="AV496" s="190"/>
      <c r="AW496" s="190"/>
      <c r="AX496" s="190"/>
      <c r="AY496" s="190"/>
      <c r="AZ496" s="190"/>
      <c r="BA496" s="190"/>
      <c r="BB496" s="190"/>
      <c r="BC496" s="190"/>
      <c r="BD496" s="190"/>
      <c r="BE496" s="190"/>
      <c r="BF496" s="190"/>
      <c r="BG496" s="190"/>
      <c r="BH496" s="190"/>
      <c r="BI496" s="190"/>
      <c r="BJ496" s="190"/>
      <c r="BK496" s="190"/>
      <c r="BL496" s="190"/>
      <c r="BM496" s="190"/>
      <c r="BN496" s="190"/>
      <c r="BO496" s="190"/>
      <c r="BP496" s="190"/>
      <c r="BQ496" s="190"/>
      <c r="BR496" s="190"/>
      <c r="BS496" s="190"/>
      <c r="BT496" s="190"/>
      <c r="BU496" s="191">
        <v>0</v>
      </c>
      <c r="BV496" s="191"/>
      <c r="BW496" s="191"/>
      <c r="BX496" s="191"/>
      <c r="BY496" s="191"/>
      <c r="BZ496" s="191"/>
      <c r="CA496" s="191"/>
      <c r="CB496" s="191"/>
      <c r="CC496" s="191"/>
      <c r="CD496" s="191"/>
      <c r="CE496" s="191"/>
      <c r="CF496" s="191"/>
      <c r="CG496" s="191"/>
      <c r="CH496" s="191"/>
      <c r="CI496" s="191"/>
      <c r="CJ496" s="191"/>
      <c r="CK496" s="191"/>
      <c r="CL496" s="191"/>
      <c r="CM496" s="191"/>
      <c r="CN496" s="191"/>
    </row>
    <row r="497" spans="1:93" ht="15.75" customHeight="1">
      <c r="A497" s="189" t="s">
        <v>1037</v>
      </c>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89"/>
      <c r="AL497" s="189"/>
      <c r="AM497" s="189"/>
      <c r="AN497" s="189"/>
      <c r="AO497" s="189"/>
      <c r="AP497" s="189"/>
      <c r="AQ497" s="189"/>
      <c r="AR497" s="189"/>
      <c r="AS497" s="189"/>
      <c r="AT497" s="190">
        <v>0</v>
      </c>
      <c r="AU497" s="190"/>
      <c r="AV497" s="190"/>
      <c r="AW497" s="190"/>
      <c r="AX497" s="190"/>
      <c r="AY497" s="190"/>
      <c r="AZ497" s="190"/>
      <c r="BA497" s="190"/>
      <c r="BB497" s="190"/>
      <c r="BC497" s="190"/>
      <c r="BD497" s="190"/>
      <c r="BE497" s="190"/>
      <c r="BF497" s="190"/>
      <c r="BG497" s="190"/>
      <c r="BH497" s="190"/>
      <c r="BI497" s="190"/>
      <c r="BJ497" s="190"/>
      <c r="BK497" s="190"/>
      <c r="BL497" s="190"/>
      <c r="BM497" s="190"/>
      <c r="BN497" s="190"/>
      <c r="BO497" s="190"/>
      <c r="BP497" s="190"/>
      <c r="BQ497" s="190"/>
      <c r="BR497" s="190"/>
      <c r="BS497" s="190"/>
      <c r="BT497" s="190"/>
      <c r="BU497" s="191">
        <v>0</v>
      </c>
      <c r="BV497" s="191"/>
      <c r="BW497" s="191"/>
      <c r="BX497" s="191"/>
      <c r="BY497" s="191"/>
      <c r="BZ497" s="191"/>
      <c r="CA497" s="191"/>
      <c r="CB497" s="191"/>
      <c r="CC497" s="191"/>
      <c r="CD497" s="191"/>
      <c r="CE497" s="191"/>
      <c r="CF497" s="191"/>
      <c r="CG497" s="191"/>
      <c r="CH497" s="191"/>
      <c r="CI497" s="191"/>
      <c r="CJ497" s="191"/>
      <c r="CK497" s="191"/>
      <c r="CL497" s="191"/>
      <c r="CM497" s="191"/>
      <c r="CN497" s="191"/>
    </row>
    <row r="498" spans="1:93" ht="15.75" customHeight="1">
      <c r="A498" s="189" t="s">
        <v>1038</v>
      </c>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89"/>
      <c r="AM498" s="189"/>
      <c r="AN498" s="189"/>
      <c r="AO498" s="189"/>
      <c r="AP498" s="189"/>
      <c r="AQ498" s="189"/>
      <c r="AR498" s="189"/>
      <c r="AS498" s="189"/>
      <c r="AT498" s="190">
        <v>0</v>
      </c>
      <c r="AU498" s="190"/>
      <c r="AV498" s="190"/>
      <c r="AW498" s="190"/>
      <c r="AX498" s="190"/>
      <c r="AY498" s="190"/>
      <c r="AZ498" s="190"/>
      <c r="BA498" s="190"/>
      <c r="BB498" s="190"/>
      <c r="BC498" s="190"/>
      <c r="BD498" s="190"/>
      <c r="BE498" s="190"/>
      <c r="BF498" s="190"/>
      <c r="BG498" s="190"/>
      <c r="BH498" s="190"/>
      <c r="BI498" s="190"/>
      <c r="BJ498" s="190"/>
      <c r="BK498" s="190"/>
      <c r="BL498" s="190"/>
      <c r="BM498" s="190"/>
      <c r="BN498" s="190"/>
      <c r="BO498" s="190"/>
      <c r="BP498" s="190"/>
      <c r="BQ498" s="190"/>
      <c r="BR498" s="190"/>
      <c r="BS498" s="190"/>
      <c r="BT498" s="190"/>
      <c r="BU498" s="191">
        <v>0</v>
      </c>
      <c r="BV498" s="191"/>
      <c r="BW498" s="191"/>
      <c r="BX498" s="191"/>
      <c r="BY498" s="191"/>
      <c r="BZ498" s="191"/>
      <c r="CA498" s="191"/>
      <c r="CB498" s="191"/>
      <c r="CC498" s="191"/>
      <c r="CD498" s="191"/>
      <c r="CE498" s="191"/>
      <c r="CF498" s="191"/>
      <c r="CG498" s="191"/>
      <c r="CH498" s="191"/>
      <c r="CI498" s="191"/>
      <c r="CJ498" s="191"/>
      <c r="CK498" s="191"/>
      <c r="CL498" s="191"/>
      <c r="CM498" s="191"/>
      <c r="CN498" s="191"/>
    </row>
    <row r="499" spans="1:93" ht="25.5" customHeight="1">
      <c r="A499" s="189" t="s">
        <v>1039</v>
      </c>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c r="AQ499" s="189"/>
      <c r="AR499" s="189"/>
      <c r="AS499" s="189"/>
      <c r="AT499" s="190">
        <v>0</v>
      </c>
      <c r="AU499" s="190"/>
      <c r="AV499" s="190"/>
      <c r="AW499" s="190"/>
      <c r="AX499" s="190"/>
      <c r="AY499" s="190"/>
      <c r="AZ499" s="190"/>
      <c r="BA499" s="190"/>
      <c r="BB499" s="190"/>
      <c r="BC499" s="190"/>
      <c r="BD499" s="190"/>
      <c r="BE499" s="190"/>
      <c r="BF499" s="190"/>
      <c r="BG499" s="190"/>
      <c r="BH499" s="190"/>
      <c r="BI499" s="190"/>
      <c r="BJ499" s="190"/>
      <c r="BK499" s="190"/>
      <c r="BL499" s="190"/>
      <c r="BM499" s="190"/>
      <c r="BN499" s="190"/>
      <c r="BO499" s="190"/>
      <c r="BP499" s="190"/>
      <c r="BQ499" s="190"/>
      <c r="BR499" s="190"/>
      <c r="BS499" s="190"/>
      <c r="BT499" s="190"/>
      <c r="BU499" s="191">
        <v>0</v>
      </c>
      <c r="BV499" s="191"/>
      <c r="BW499" s="191"/>
      <c r="BX499" s="191"/>
      <c r="BY499" s="191"/>
      <c r="BZ499" s="191"/>
      <c r="CA499" s="191"/>
      <c r="CB499" s="191"/>
      <c r="CC499" s="191"/>
      <c r="CD499" s="191"/>
      <c r="CE499" s="191"/>
      <c r="CF499" s="191"/>
      <c r="CG499" s="191"/>
      <c r="CH499" s="191"/>
      <c r="CI499" s="191"/>
      <c r="CJ499" s="191"/>
      <c r="CK499" s="191"/>
      <c r="CL499" s="191"/>
      <c r="CM499" s="191"/>
      <c r="CN499" s="191"/>
    </row>
    <row r="500" spans="1:93" ht="15.75" customHeight="1">
      <c r="A500" s="189" t="s">
        <v>1293</v>
      </c>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c r="AH500" s="189"/>
      <c r="AI500" s="189"/>
      <c r="AJ500" s="189"/>
      <c r="AK500" s="189"/>
      <c r="AL500" s="189"/>
      <c r="AM500" s="189"/>
      <c r="AN500" s="189"/>
      <c r="AO500" s="189"/>
      <c r="AP500" s="189"/>
      <c r="AQ500" s="189"/>
      <c r="AR500" s="189"/>
      <c r="AS500" s="189"/>
      <c r="AT500" s="190">
        <v>0</v>
      </c>
      <c r="AU500" s="190"/>
      <c r="AV500" s="190"/>
      <c r="AW500" s="190"/>
      <c r="AX500" s="190"/>
      <c r="AY500" s="190"/>
      <c r="AZ500" s="190"/>
      <c r="BA500" s="190"/>
      <c r="BB500" s="190"/>
      <c r="BC500" s="190"/>
      <c r="BD500" s="190"/>
      <c r="BE500" s="190"/>
      <c r="BF500" s="190"/>
      <c r="BG500" s="190"/>
      <c r="BH500" s="190"/>
      <c r="BI500" s="190"/>
      <c r="BJ500" s="190"/>
      <c r="BK500" s="190"/>
      <c r="BL500" s="190"/>
      <c r="BM500" s="190"/>
      <c r="BN500" s="190"/>
      <c r="BO500" s="190"/>
      <c r="BP500" s="190"/>
      <c r="BQ500" s="190"/>
      <c r="BR500" s="190"/>
      <c r="BS500" s="190"/>
      <c r="BT500" s="190"/>
      <c r="BU500" s="191">
        <v>0</v>
      </c>
      <c r="BV500" s="191"/>
      <c r="BW500" s="191"/>
      <c r="BX500" s="191"/>
      <c r="BY500" s="191"/>
      <c r="BZ500" s="191"/>
      <c r="CA500" s="191"/>
      <c r="CB500" s="191"/>
      <c r="CC500" s="191"/>
      <c r="CD500" s="191"/>
      <c r="CE500" s="191"/>
      <c r="CF500" s="191"/>
      <c r="CG500" s="191"/>
      <c r="CH500" s="191"/>
      <c r="CI500" s="191"/>
      <c r="CJ500" s="191"/>
      <c r="CK500" s="191"/>
      <c r="CL500" s="191"/>
      <c r="CM500" s="191"/>
      <c r="CN500" s="191"/>
    </row>
    <row r="501" spans="1:93" ht="56.25" customHeight="1">
      <c r="A501" s="189" t="s">
        <v>1040</v>
      </c>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89"/>
      <c r="AL501" s="189"/>
      <c r="AM501" s="189"/>
      <c r="AN501" s="189"/>
      <c r="AO501" s="189"/>
      <c r="AP501" s="189"/>
      <c r="AQ501" s="189"/>
      <c r="AR501" s="189"/>
      <c r="AS501" s="189"/>
      <c r="AT501" s="190">
        <v>0</v>
      </c>
      <c r="AU501" s="190"/>
      <c r="AV501" s="190"/>
      <c r="AW501" s="190"/>
      <c r="AX501" s="190"/>
      <c r="AY501" s="190"/>
      <c r="AZ501" s="190"/>
      <c r="BA501" s="190"/>
      <c r="BB501" s="190"/>
      <c r="BC501" s="190"/>
      <c r="BD501" s="190"/>
      <c r="BE501" s="190"/>
      <c r="BF501" s="190"/>
      <c r="BG501" s="190"/>
      <c r="BH501" s="190"/>
      <c r="BI501" s="190"/>
      <c r="BJ501" s="190"/>
      <c r="BK501" s="190"/>
      <c r="BL501" s="190"/>
      <c r="BM501" s="190"/>
      <c r="BN501" s="190"/>
      <c r="BO501" s="190"/>
      <c r="BP501" s="190"/>
      <c r="BQ501" s="190"/>
      <c r="BR501" s="190"/>
      <c r="BS501" s="190"/>
      <c r="BT501" s="190"/>
      <c r="BU501" s="191">
        <v>0</v>
      </c>
      <c r="BV501" s="191"/>
      <c r="BW501" s="191"/>
      <c r="BX501" s="191"/>
      <c r="BY501" s="191"/>
      <c r="BZ501" s="191"/>
      <c r="CA501" s="191"/>
      <c r="CB501" s="191"/>
      <c r="CC501" s="191"/>
      <c r="CD501" s="191"/>
      <c r="CE501" s="191"/>
      <c r="CF501" s="191"/>
      <c r="CG501" s="191"/>
      <c r="CH501" s="191"/>
      <c r="CI501" s="191"/>
      <c r="CJ501" s="191"/>
      <c r="CK501" s="191"/>
      <c r="CL501" s="191"/>
      <c r="CM501" s="191"/>
      <c r="CN501" s="191"/>
    </row>
    <row r="502" spans="1:93" ht="25.5" customHeight="1">
      <c r="A502" s="189" t="s">
        <v>1041</v>
      </c>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c r="AL502" s="189"/>
      <c r="AM502" s="189"/>
      <c r="AN502" s="189"/>
      <c r="AO502" s="189"/>
      <c r="AP502" s="189"/>
      <c r="AQ502" s="189"/>
      <c r="AR502" s="189"/>
      <c r="AS502" s="189"/>
      <c r="AT502" s="190">
        <v>0</v>
      </c>
      <c r="AU502" s="190"/>
      <c r="AV502" s="190"/>
      <c r="AW502" s="190"/>
      <c r="AX502" s="190"/>
      <c r="AY502" s="190"/>
      <c r="AZ502" s="190"/>
      <c r="BA502" s="190"/>
      <c r="BB502" s="190"/>
      <c r="BC502" s="190"/>
      <c r="BD502" s="190"/>
      <c r="BE502" s="190"/>
      <c r="BF502" s="190"/>
      <c r="BG502" s="190"/>
      <c r="BH502" s="190"/>
      <c r="BI502" s="190"/>
      <c r="BJ502" s="190"/>
      <c r="BK502" s="190"/>
      <c r="BL502" s="190"/>
      <c r="BM502" s="190"/>
      <c r="BN502" s="190"/>
      <c r="BO502" s="190"/>
      <c r="BP502" s="190"/>
      <c r="BQ502" s="190"/>
      <c r="BR502" s="190"/>
      <c r="BS502" s="190"/>
      <c r="BT502" s="190"/>
      <c r="BU502" s="191">
        <v>0</v>
      </c>
      <c r="BV502" s="191"/>
      <c r="BW502" s="191"/>
      <c r="BX502" s="191"/>
      <c r="BY502" s="191"/>
      <c r="BZ502" s="191"/>
      <c r="CA502" s="191"/>
      <c r="CB502" s="191"/>
      <c r="CC502" s="191"/>
      <c r="CD502" s="191"/>
      <c r="CE502" s="191"/>
      <c r="CF502" s="191"/>
      <c r="CG502" s="191"/>
      <c r="CH502" s="191"/>
      <c r="CI502" s="191"/>
      <c r="CJ502" s="191"/>
      <c r="CK502" s="191"/>
      <c r="CL502" s="191"/>
      <c r="CM502" s="191"/>
      <c r="CN502" s="191"/>
    </row>
    <row r="503" spans="1:93" ht="25.5" customHeight="1">
      <c r="A503" s="195" t="s">
        <v>1042</v>
      </c>
      <c r="B503" s="195"/>
      <c r="C503" s="195"/>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c r="Z503" s="195"/>
      <c r="AA503" s="195"/>
      <c r="AB503" s="195"/>
      <c r="AC503" s="195"/>
      <c r="AD503" s="195"/>
      <c r="AE503" s="195"/>
      <c r="AF503" s="195"/>
      <c r="AG503" s="195"/>
      <c r="AH503" s="195"/>
      <c r="AI503" s="195"/>
      <c r="AJ503" s="195"/>
      <c r="AK503" s="195"/>
      <c r="AL503" s="195"/>
      <c r="AM503" s="195"/>
      <c r="AN503" s="195"/>
      <c r="AO503" s="195"/>
      <c r="AP503" s="195"/>
      <c r="AQ503" s="195"/>
      <c r="AR503" s="195"/>
      <c r="AS503" s="195"/>
      <c r="AT503" s="196">
        <v>0</v>
      </c>
      <c r="AU503" s="196"/>
      <c r="AV503" s="196"/>
      <c r="AW503" s="196"/>
      <c r="AX503" s="196"/>
      <c r="AY503" s="196"/>
      <c r="AZ503" s="196"/>
      <c r="BA503" s="196"/>
      <c r="BB503" s="196"/>
      <c r="BC503" s="196"/>
      <c r="BD503" s="196"/>
      <c r="BE503" s="196"/>
      <c r="BF503" s="196"/>
      <c r="BG503" s="196"/>
      <c r="BH503" s="196"/>
      <c r="BI503" s="196"/>
      <c r="BJ503" s="196"/>
      <c r="BK503" s="196"/>
      <c r="BL503" s="196"/>
      <c r="BM503" s="196"/>
      <c r="BN503" s="196"/>
      <c r="BO503" s="196"/>
      <c r="BP503" s="196"/>
      <c r="BQ503" s="196"/>
      <c r="BR503" s="196"/>
      <c r="BS503" s="196"/>
      <c r="BT503" s="196"/>
      <c r="BU503" s="197">
        <v>0</v>
      </c>
      <c r="BV503" s="197"/>
      <c r="BW503" s="197"/>
      <c r="BX503" s="197"/>
      <c r="BY503" s="197"/>
      <c r="BZ503" s="197"/>
      <c r="CA503" s="197"/>
      <c r="CB503" s="197"/>
      <c r="CC503" s="197"/>
      <c r="CD503" s="197"/>
      <c r="CE503" s="197"/>
      <c r="CF503" s="197"/>
      <c r="CG503" s="197"/>
      <c r="CH503" s="197"/>
      <c r="CI503" s="197"/>
      <c r="CJ503" s="197"/>
      <c r="CK503" s="197"/>
      <c r="CL503" s="197"/>
      <c r="CM503" s="197"/>
      <c r="CN503" s="197"/>
    </row>
    <row r="504" spans="1:93" ht="15.75" customHeight="1">
      <c r="A504" s="251"/>
      <c r="B504" s="251"/>
      <c r="C504" s="251"/>
      <c r="D504" s="251"/>
      <c r="E504" s="251"/>
      <c r="F504" s="251"/>
      <c r="G504" s="251"/>
      <c r="H504" s="251"/>
      <c r="I504" s="251"/>
      <c r="J504" s="251"/>
      <c r="K504" s="251"/>
      <c r="L504" s="251"/>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27">
        <v>0</v>
      </c>
      <c r="AU504" s="227"/>
      <c r="AV504" s="227"/>
      <c r="AW504" s="227"/>
      <c r="AX504" s="227"/>
      <c r="AY504" s="227"/>
      <c r="AZ504" s="227"/>
      <c r="BA504" s="227"/>
      <c r="BB504" s="227"/>
      <c r="BC504" s="227"/>
      <c r="BD504" s="227"/>
      <c r="BE504" s="227"/>
      <c r="BF504" s="227"/>
      <c r="BG504" s="227"/>
      <c r="BH504" s="227"/>
      <c r="BI504" s="227"/>
      <c r="BJ504" s="227"/>
      <c r="BK504" s="227"/>
      <c r="BL504" s="227"/>
      <c r="BM504" s="227"/>
      <c r="BN504" s="227"/>
      <c r="BO504" s="227"/>
      <c r="BP504" s="227"/>
      <c r="BQ504" s="227"/>
      <c r="BR504" s="227"/>
      <c r="BS504" s="227"/>
      <c r="BT504" s="227"/>
      <c r="BU504" s="247">
        <v>0</v>
      </c>
      <c r="BV504" s="247"/>
      <c r="BW504" s="247"/>
      <c r="BX504" s="247"/>
      <c r="BY504" s="247"/>
      <c r="BZ504" s="247"/>
      <c r="CA504" s="247"/>
      <c r="CB504" s="247"/>
      <c r="CC504" s="247"/>
      <c r="CD504" s="247"/>
      <c r="CE504" s="247"/>
      <c r="CF504" s="247"/>
      <c r="CG504" s="247"/>
      <c r="CH504" s="247"/>
      <c r="CI504" s="247"/>
      <c r="CJ504" s="247"/>
      <c r="CK504" s="247"/>
      <c r="CL504" s="247"/>
      <c r="CM504" s="247"/>
      <c r="CN504" s="247"/>
    </row>
    <row r="505" spans="1:93" ht="15.75" customHeight="1">
      <c r="A505" s="102"/>
    </row>
    <row r="506" spans="1:93" ht="15.75" customHeight="1">
      <c r="A506" s="192" t="s">
        <v>1294</v>
      </c>
      <c r="B506" s="192"/>
      <c r="C506" s="192"/>
      <c r="D506" s="192"/>
      <c r="E506" s="192"/>
      <c r="F506" s="192"/>
      <c r="G506" s="192"/>
      <c r="H506" s="192"/>
      <c r="I506" s="192"/>
      <c r="J506" s="192"/>
      <c r="K506" s="192"/>
      <c r="L506" s="192"/>
      <c r="M506" s="192"/>
      <c r="N506" s="192"/>
      <c r="O506" s="192"/>
      <c r="P506" s="192"/>
      <c r="Q506" s="192"/>
      <c r="R506" s="192"/>
      <c r="S506" s="192"/>
      <c r="T506" s="192"/>
      <c r="U506" s="192"/>
      <c r="V506" s="192"/>
      <c r="W506" s="192"/>
      <c r="X506" s="192"/>
      <c r="Y506" s="193" t="s">
        <v>709</v>
      </c>
      <c r="Z506" s="193"/>
      <c r="AA506" s="193"/>
      <c r="AB506" s="193"/>
      <c r="AC506" s="193"/>
      <c r="AD506" s="193"/>
      <c r="AE506" s="193"/>
      <c r="AF506" s="193"/>
      <c r="AG506" s="193"/>
      <c r="AH506" s="193"/>
      <c r="AI506" s="193"/>
      <c r="AJ506" s="193"/>
      <c r="AK506" s="193"/>
      <c r="AL506" s="193"/>
      <c r="AM506" s="193"/>
      <c r="AN506" s="193"/>
      <c r="AO506" s="193"/>
      <c r="AP506" s="193"/>
      <c r="AQ506" s="193"/>
      <c r="AR506" s="193"/>
      <c r="AS506" s="193"/>
      <c r="AT506" s="193"/>
      <c r="AU506" s="193"/>
      <c r="AV506" s="193"/>
      <c r="AW506" s="193"/>
      <c r="AX506" s="193"/>
      <c r="AY506" s="193" t="s">
        <v>710</v>
      </c>
      <c r="AZ506" s="193"/>
      <c r="BA506" s="193"/>
      <c r="BB506" s="193"/>
      <c r="BC506" s="193"/>
      <c r="BD506" s="193"/>
      <c r="BE506" s="193"/>
      <c r="BF506" s="193"/>
      <c r="BG506" s="193"/>
      <c r="BH506" s="193"/>
      <c r="BI506" s="193"/>
      <c r="BJ506" s="193"/>
      <c r="BK506" s="193"/>
      <c r="BL506" s="193"/>
      <c r="BM506" s="193"/>
      <c r="BN506" s="193"/>
      <c r="BO506" s="193"/>
      <c r="BP506" s="193"/>
      <c r="BQ506" s="193"/>
      <c r="BR506" s="193"/>
      <c r="BS506" s="193"/>
      <c r="BT506" s="193"/>
      <c r="BU506" s="193"/>
      <c r="BV506" s="193"/>
      <c r="BW506" s="193"/>
      <c r="BX506" s="194" t="s">
        <v>1295</v>
      </c>
      <c r="BY506" s="194"/>
      <c r="BZ506" s="194"/>
      <c r="CA506" s="194"/>
      <c r="CB506" s="194"/>
      <c r="CC506" s="194"/>
      <c r="CD506" s="194"/>
      <c r="CE506" s="194"/>
      <c r="CF506" s="194"/>
      <c r="CG506" s="194"/>
      <c r="CH506" s="194"/>
      <c r="CI506" s="194"/>
      <c r="CJ506" s="194"/>
      <c r="CK506" s="194"/>
      <c r="CL506" s="194"/>
      <c r="CM506" s="194"/>
      <c r="CN506" s="194"/>
      <c r="CO506" s="194"/>
    </row>
    <row r="507" spans="1:93" ht="15.75" customHeight="1">
      <c r="A507" s="189" t="s">
        <v>1043</v>
      </c>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90">
        <v>0</v>
      </c>
      <c r="Z507" s="190"/>
      <c r="AA507" s="190"/>
      <c r="AB507" s="190"/>
      <c r="AC507" s="190"/>
      <c r="AD507" s="190"/>
      <c r="AE507" s="190"/>
      <c r="AF507" s="190"/>
      <c r="AG507" s="190"/>
      <c r="AH507" s="190"/>
      <c r="AI507" s="190"/>
      <c r="AJ507" s="190"/>
      <c r="AK507" s="190"/>
      <c r="AL507" s="190"/>
      <c r="AM507" s="190"/>
      <c r="AN507" s="190"/>
      <c r="AO507" s="190"/>
      <c r="AP507" s="190"/>
      <c r="AQ507" s="190"/>
      <c r="AR507" s="190"/>
      <c r="AS507" s="190"/>
      <c r="AT507" s="190"/>
      <c r="AU507" s="190"/>
      <c r="AV507" s="190"/>
      <c r="AW507" s="190"/>
      <c r="AX507" s="190"/>
      <c r="AY507" s="190">
        <v>0</v>
      </c>
      <c r="AZ507" s="190"/>
      <c r="BA507" s="190"/>
      <c r="BB507" s="190"/>
      <c r="BC507" s="190"/>
      <c r="BD507" s="190"/>
      <c r="BE507" s="190"/>
      <c r="BF507" s="190"/>
      <c r="BG507" s="190"/>
      <c r="BH507" s="190"/>
      <c r="BI507" s="190"/>
      <c r="BJ507" s="190"/>
      <c r="BK507" s="190"/>
      <c r="BL507" s="190"/>
      <c r="BM507" s="190"/>
      <c r="BN507" s="190"/>
      <c r="BO507" s="190"/>
      <c r="BP507" s="190"/>
      <c r="BQ507" s="190"/>
      <c r="BR507" s="190"/>
      <c r="BS507" s="190"/>
      <c r="BT507" s="190"/>
      <c r="BU507" s="190"/>
      <c r="BV507" s="190"/>
      <c r="BW507" s="190"/>
      <c r="BX507" s="224"/>
      <c r="BY507" s="224"/>
      <c r="BZ507" s="224"/>
      <c r="CA507" s="224"/>
      <c r="CB507" s="224"/>
      <c r="CC507" s="224"/>
      <c r="CD507" s="224"/>
      <c r="CE507" s="224"/>
      <c r="CF507" s="224"/>
      <c r="CG507" s="224"/>
      <c r="CH507" s="224"/>
      <c r="CI507" s="224"/>
      <c r="CJ507" s="224"/>
      <c r="CK507" s="224"/>
      <c r="CL507" s="224"/>
      <c r="CM507" s="224"/>
      <c r="CN507" s="224"/>
      <c r="CO507" s="224"/>
    </row>
    <row r="508" spans="1:93" ht="15.75" customHeight="1">
      <c r="A508" s="189" t="s">
        <v>467</v>
      </c>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90">
        <v>0</v>
      </c>
      <c r="Z508" s="190"/>
      <c r="AA508" s="190"/>
      <c r="AB508" s="190"/>
      <c r="AC508" s="190"/>
      <c r="AD508" s="190"/>
      <c r="AE508" s="190"/>
      <c r="AF508" s="190"/>
      <c r="AG508" s="190"/>
      <c r="AH508" s="190"/>
      <c r="AI508" s="190"/>
      <c r="AJ508" s="190"/>
      <c r="AK508" s="190"/>
      <c r="AL508" s="190"/>
      <c r="AM508" s="190"/>
      <c r="AN508" s="190"/>
      <c r="AO508" s="190"/>
      <c r="AP508" s="190"/>
      <c r="AQ508" s="190"/>
      <c r="AR508" s="190"/>
      <c r="AS508" s="190"/>
      <c r="AT508" s="190"/>
      <c r="AU508" s="190"/>
      <c r="AV508" s="190"/>
      <c r="AW508" s="190"/>
      <c r="AX508" s="190"/>
      <c r="AY508" s="190">
        <v>0</v>
      </c>
      <c r="AZ508" s="190"/>
      <c r="BA508" s="190"/>
      <c r="BB508" s="190"/>
      <c r="BC508" s="190"/>
      <c r="BD508" s="190"/>
      <c r="BE508" s="190"/>
      <c r="BF508" s="190"/>
      <c r="BG508" s="190"/>
      <c r="BH508" s="190"/>
      <c r="BI508" s="190"/>
      <c r="BJ508" s="190"/>
      <c r="BK508" s="190"/>
      <c r="BL508" s="190"/>
      <c r="BM508" s="190"/>
      <c r="BN508" s="190"/>
      <c r="BO508" s="190"/>
      <c r="BP508" s="190"/>
      <c r="BQ508" s="190"/>
      <c r="BR508" s="190"/>
      <c r="BS508" s="190"/>
      <c r="BT508" s="190"/>
      <c r="BU508" s="190"/>
      <c r="BV508" s="190"/>
      <c r="BW508" s="190"/>
      <c r="BX508" s="224"/>
      <c r="BY508" s="224"/>
      <c r="BZ508" s="224"/>
      <c r="CA508" s="224"/>
      <c r="CB508" s="224"/>
      <c r="CC508" s="224"/>
      <c r="CD508" s="224"/>
      <c r="CE508" s="224"/>
      <c r="CF508" s="224"/>
      <c r="CG508" s="224"/>
      <c r="CH508" s="224"/>
      <c r="CI508" s="224"/>
      <c r="CJ508" s="224"/>
      <c r="CK508" s="224"/>
      <c r="CL508" s="224"/>
      <c r="CM508" s="224"/>
      <c r="CN508" s="224"/>
      <c r="CO508" s="224"/>
    </row>
    <row r="509" spans="1:93" ht="15.75" customHeight="1">
      <c r="A509" s="189" t="s">
        <v>1044</v>
      </c>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90">
        <v>0</v>
      </c>
      <c r="Z509" s="190"/>
      <c r="AA509" s="190"/>
      <c r="AB509" s="190"/>
      <c r="AC509" s="190"/>
      <c r="AD509" s="190"/>
      <c r="AE509" s="190"/>
      <c r="AF509" s="190"/>
      <c r="AG509" s="190"/>
      <c r="AH509" s="190"/>
      <c r="AI509" s="190"/>
      <c r="AJ509" s="190"/>
      <c r="AK509" s="190"/>
      <c r="AL509" s="190"/>
      <c r="AM509" s="190"/>
      <c r="AN509" s="190"/>
      <c r="AO509" s="190"/>
      <c r="AP509" s="190"/>
      <c r="AQ509" s="190"/>
      <c r="AR509" s="190"/>
      <c r="AS509" s="190"/>
      <c r="AT509" s="190"/>
      <c r="AU509" s="190"/>
      <c r="AV509" s="190"/>
      <c r="AW509" s="190"/>
      <c r="AX509" s="190"/>
      <c r="AY509" s="190">
        <v>0</v>
      </c>
      <c r="AZ509" s="190"/>
      <c r="BA509" s="190"/>
      <c r="BB509" s="190"/>
      <c r="BC509" s="190"/>
      <c r="BD509" s="190"/>
      <c r="BE509" s="190"/>
      <c r="BF509" s="190"/>
      <c r="BG509" s="190"/>
      <c r="BH509" s="190"/>
      <c r="BI509" s="190"/>
      <c r="BJ509" s="190"/>
      <c r="BK509" s="190"/>
      <c r="BL509" s="190"/>
      <c r="BM509" s="190"/>
      <c r="BN509" s="190"/>
      <c r="BO509" s="190"/>
      <c r="BP509" s="190"/>
      <c r="BQ509" s="190"/>
      <c r="BR509" s="190"/>
      <c r="BS509" s="190"/>
      <c r="BT509" s="190"/>
      <c r="BU509" s="190"/>
      <c r="BV509" s="190"/>
      <c r="BW509" s="190"/>
      <c r="BX509" s="224"/>
      <c r="BY509" s="224"/>
      <c r="BZ509" s="224"/>
      <c r="CA509" s="224"/>
      <c r="CB509" s="224"/>
      <c r="CC509" s="224"/>
      <c r="CD509" s="224"/>
      <c r="CE509" s="224"/>
      <c r="CF509" s="224"/>
      <c r="CG509" s="224"/>
      <c r="CH509" s="224"/>
      <c r="CI509" s="224"/>
      <c r="CJ509" s="224"/>
      <c r="CK509" s="224"/>
      <c r="CL509" s="224"/>
      <c r="CM509" s="224"/>
      <c r="CN509" s="224"/>
      <c r="CO509" s="224"/>
    </row>
    <row r="510" spans="1:93" ht="15.75" customHeight="1">
      <c r="A510" s="189" t="s">
        <v>467</v>
      </c>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90">
        <v>0</v>
      </c>
      <c r="Z510" s="190"/>
      <c r="AA510" s="190"/>
      <c r="AB510" s="190"/>
      <c r="AC510" s="190"/>
      <c r="AD510" s="190"/>
      <c r="AE510" s="190"/>
      <c r="AF510" s="190"/>
      <c r="AG510" s="190"/>
      <c r="AH510" s="190"/>
      <c r="AI510" s="190"/>
      <c r="AJ510" s="190"/>
      <c r="AK510" s="190"/>
      <c r="AL510" s="190"/>
      <c r="AM510" s="190"/>
      <c r="AN510" s="190"/>
      <c r="AO510" s="190"/>
      <c r="AP510" s="190"/>
      <c r="AQ510" s="190"/>
      <c r="AR510" s="190"/>
      <c r="AS510" s="190"/>
      <c r="AT510" s="190"/>
      <c r="AU510" s="190"/>
      <c r="AV510" s="190"/>
      <c r="AW510" s="190"/>
      <c r="AX510" s="190"/>
      <c r="AY510" s="190">
        <v>0</v>
      </c>
      <c r="AZ510" s="190"/>
      <c r="BA510" s="190"/>
      <c r="BB510" s="190"/>
      <c r="BC510" s="190"/>
      <c r="BD510" s="190"/>
      <c r="BE510" s="190"/>
      <c r="BF510" s="190"/>
      <c r="BG510" s="190"/>
      <c r="BH510" s="190"/>
      <c r="BI510" s="190"/>
      <c r="BJ510" s="190"/>
      <c r="BK510" s="190"/>
      <c r="BL510" s="190"/>
      <c r="BM510" s="190"/>
      <c r="BN510" s="190"/>
      <c r="BO510" s="190"/>
      <c r="BP510" s="190"/>
      <c r="BQ510" s="190"/>
      <c r="BR510" s="190"/>
      <c r="BS510" s="190"/>
      <c r="BT510" s="190"/>
      <c r="BU510" s="190"/>
      <c r="BV510" s="190"/>
      <c r="BW510" s="190"/>
      <c r="BX510" s="224"/>
      <c r="BY510" s="224"/>
      <c r="BZ510" s="224"/>
      <c r="CA510" s="224"/>
      <c r="CB510" s="224"/>
      <c r="CC510" s="224"/>
      <c r="CD510" s="224"/>
      <c r="CE510" s="224"/>
      <c r="CF510" s="224"/>
      <c r="CG510" s="224"/>
      <c r="CH510" s="224"/>
      <c r="CI510" s="224"/>
      <c r="CJ510" s="224"/>
      <c r="CK510" s="224"/>
      <c r="CL510" s="224"/>
      <c r="CM510" s="224"/>
      <c r="CN510" s="224"/>
      <c r="CO510" s="224"/>
    </row>
    <row r="511" spans="1:93" ht="15.75" customHeight="1">
      <c r="A511" s="251"/>
      <c r="B511" s="251"/>
      <c r="C511" s="251"/>
      <c r="D511" s="251"/>
      <c r="E511" s="251"/>
      <c r="F511" s="251"/>
      <c r="G511" s="251"/>
      <c r="H511" s="251"/>
      <c r="I511" s="251"/>
      <c r="J511" s="251"/>
      <c r="K511" s="251"/>
      <c r="L511" s="251"/>
      <c r="M511" s="251"/>
      <c r="N511" s="251"/>
      <c r="O511" s="251"/>
      <c r="P511" s="251"/>
      <c r="Q511" s="251"/>
      <c r="R511" s="251"/>
      <c r="S511" s="251"/>
      <c r="T511" s="251"/>
      <c r="U511" s="251"/>
      <c r="V511" s="251"/>
      <c r="W511" s="251"/>
      <c r="X511" s="251"/>
      <c r="Y511" s="227">
        <v>0</v>
      </c>
      <c r="Z511" s="227"/>
      <c r="AA511" s="227"/>
      <c r="AB511" s="227"/>
      <c r="AC511" s="227"/>
      <c r="AD511" s="227"/>
      <c r="AE511" s="227"/>
      <c r="AF511" s="227"/>
      <c r="AG511" s="227"/>
      <c r="AH511" s="227"/>
      <c r="AI511" s="227"/>
      <c r="AJ511" s="227"/>
      <c r="AK511" s="227"/>
      <c r="AL511" s="227"/>
      <c r="AM511" s="227"/>
      <c r="AN511" s="227"/>
      <c r="AO511" s="227"/>
      <c r="AP511" s="227"/>
      <c r="AQ511" s="227"/>
      <c r="AR511" s="227"/>
      <c r="AS511" s="227"/>
      <c r="AT511" s="227"/>
      <c r="AU511" s="227"/>
      <c r="AV511" s="227"/>
      <c r="AW511" s="227"/>
      <c r="AX511" s="227"/>
      <c r="AY511" s="227">
        <v>0</v>
      </c>
      <c r="AZ511" s="227"/>
      <c r="BA511" s="227"/>
      <c r="BB511" s="227"/>
      <c r="BC511" s="227"/>
      <c r="BD511" s="227"/>
      <c r="BE511" s="227"/>
      <c r="BF511" s="227"/>
      <c r="BG511" s="227"/>
      <c r="BH511" s="227"/>
      <c r="BI511" s="227"/>
      <c r="BJ511" s="227"/>
      <c r="BK511" s="227"/>
      <c r="BL511" s="227"/>
      <c r="BM511" s="227"/>
      <c r="BN511" s="227"/>
      <c r="BO511" s="227"/>
      <c r="BP511" s="227"/>
      <c r="BQ511" s="227"/>
      <c r="BR511" s="227"/>
      <c r="BS511" s="227"/>
      <c r="BT511" s="227"/>
      <c r="BU511" s="227"/>
      <c r="BV511" s="227"/>
      <c r="BW511" s="227"/>
      <c r="BX511" s="228"/>
      <c r="BY511" s="228"/>
      <c r="BZ511" s="228"/>
      <c r="CA511" s="228"/>
      <c r="CB511" s="228"/>
      <c r="CC511" s="228"/>
      <c r="CD511" s="228"/>
      <c r="CE511" s="228"/>
      <c r="CF511" s="228"/>
      <c r="CG511" s="228"/>
      <c r="CH511" s="228"/>
      <c r="CI511" s="228"/>
      <c r="CJ511" s="228"/>
      <c r="CK511" s="228"/>
      <c r="CL511" s="228"/>
      <c r="CM511" s="228"/>
      <c r="CN511" s="228"/>
      <c r="CO511" s="228"/>
    </row>
    <row r="512" spans="1:93" ht="15.75" customHeight="1">
      <c r="A512" s="109"/>
    </row>
    <row r="513" spans="1:92" ht="15.75" customHeight="1">
      <c r="A513" s="192" t="s">
        <v>1026</v>
      </c>
      <c r="B513" s="192"/>
      <c r="C513" s="192"/>
      <c r="D513" s="192"/>
      <c r="E513" s="192"/>
      <c r="F513" s="192"/>
      <c r="G513" s="192"/>
      <c r="H513" s="192"/>
      <c r="I513" s="192"/>
      <c r="J513" s="192"/>
      <c r="K513" s="192"/>
      <c r="L513" s="192"/>
      <c r="M513" s="192"/>
      <c r="N513" s="192"/>
      <c r="O513" s="192"/>
      <c r="P513" s="192"/>
      <c r="Q513" s="192"/>
      <c r="R513" s="192"/>
      <c r="S513" s="192"/>
      <c r="T513" s="192"/>
      <c r="U513" s="192"/>
      <c r="V513" s="192"/>
      <c r="W513" s="192"/>
      <c r="X513" s="192"/>
      <c r="Y513" s="192"/>
      <c r="Z513" s="192"/>
      <c r="AA513" s="192"/>
      <c r="AB513" s="192"/>
      <c r="AC513" s="192"/>
      <c r="AD513" s="192"/>
      <c r="AE513" s="192"/>
      <c r="AF513" s="192"/>
      <c r="AG513" s="192"/>
      <c r="AH513" s="192"/>
      <c r="AI513" s="192"/>
      <c r="AJ513" s="192"/>
      <c r="AK513" s="192"/>
      <c r="AL513" s="192"/>
      <c r="AM513" s="192"/>
      <c r="AN513" s="192"/>
      <c r="AO513" s="192"/>
      <c r="AP513" s="192"/>
      <c r="AQ513" s="192"/>
      <c r="AR513" s="192"/>
      <c r="AS513" s="192"/>
      <c r="AT513" s="193" t="s">
        <v>709</v>
      </c>
      <c r="AU513" s="193"/>
      <c r="AV513" s="193"/>
      <c r="AW513" s="193"/>
      <c r="AX513" s="193"/>
      <c r="AY513" s="193"/>
      <c r="AZ513" s="193"/>
      <c r="BA513" s="193"/>
      <c r="BB513" s="193"/>
      <c r="BC513" s="193"/>
      <c r="BD513" s="193"/>
      <c r="BE513" s="193"/>
      <c r="BF513" s="193"/>
      <c r="BG513" s="193"/>
      <c r="BH513" s="193"/>
      <c r="BI513" s="193"/>
      <c r="BJ513" s="193"/>
      <c r="BK513" s="193"/>
      <c r="BL513" s="193"/>
      <c r="BM513" s="193"/>
      <c r="BN513" s="193"/>
      <c r="BO513" s="193"/>
      <c r="BP513" s="193"/>
      <c r="BQ513" s="193"/>
      <c r="BR513" s="193"/>
      <c r="BS513" s="193"/>
      <c r="BT513" s="193"/>
      <c r="BU513" s="194" t="s">
        <v>710</v>
      </c>
      <c r="BV513" s="194"/>
      <c r="BW513" s="194"/>
      <c r="BX513" s="194"/>
      <c r="BY513" s="194"/>
      <c r="BZ513" s="194"/>
      <c r="CA513" s="194"/>
      <c r="CB513" s="194"/>
      <c r="CC513" s="194"/>
      <c r="CD513" s="194"/>
      <c r="CE513" s="194"/>
      <c r="CF513" s="194"/>
      <c r="CG513" s="194"/>
      <c r="CH513" s="194"/>
      <c r="CI513" s="194"/>
      <c r="CJ513" s="194"/>
      <c r="CK513" s="194"/>
      <c r="CL513" s="194"/>
      <c r="CM513" s="194"/>
      <c r="CN513" s="194"/>
    </row>
    <row r="514" spans="1:92" ht="15.75" customHeight="1">
      <c r="A514" s="195" t="s">
        <v>1296</v>
      </c>
      <c r="B514" s="195"/>
      <c r="C514" s="195"/>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c r="Z514" s="195"/>
      <c r="AA514" s="195"/>
      <c r="AB514" s="195"/>
      <c r="AC514" s="195"/>
      <c r="AD514" s="195"/>
      <c r="AE514" s="195"/>
      <c r="AF514" s="195"/>
      <c r="AG514" s="195"/>
      <c r="AH514" s="195"/>
      <c r="AI514" s="195"/>
      <c r="AJ514" s="195"/>
      <c r="AK514" s="195"/>
      <c r="AL514" s="195"/>
      <c r="AM514" s="195"/>
      <c r="AN514" s="195"/>
      <c r="AO514" s="195"/>
      <c r="AP514" s="195"/>
      <c r="AQ514" s="195"/>
      <c r="AR514" s="195"/>
      <c r="AS514" s="195"/>
      <c r="AT514" s="196">
        <v>0</v>
      </c>
      <c r="AU514" s="196"/>
      <c r="AV514" s="196"/>
      <c r="AW514" s="196"/>
      <c r="AX514" s="196"/>
      <c r="AY514" s="196"/>
      <c r="AZ514" s="196"/>
      <c r="BA514" s="196"/>
      <c r="BB514" s="196"/>
      <c r="BC514" s="196"/>
      <c r="BD514" s="196"/>
      <c r="BE514" s="196"/>
      <c r="BF514" s="196"/>
      <c r="BG514" s="196"/>
      <c r="BH514" s="196"/>
      <c r="BI514" s="196"/>
      <c r="BJ514" s="196"/>
      <c r="BK514" s="196"/>
      <c r="BL514" s="196"/>
      <c r="BM514" s="196"/>
      <c r="BN514" s="196"/>
      <c r="BO514" s="196"/>
      <c r="BP514" s="196"/>
      <c r="BQ514" s="196"/>
      <c r="BR514" s="196"/>
      <c r="BS514" s="196"/>
      <c r="BT514" s="196"/>
      <c r="BU514" s="197">
        <v>0</v>
      </c>
      <c r="BV514" s="197"/>
      <c r="BW514" s="197"/>
      <c r="BX514" s="197"/>
      <c r="BY514" s="197"/>
      <c r="BZ514" s="197"/>
      <c r="CA514" s="197"/>
      <c r="CB514" s="197"/>
      <c r="CC514" s="197"/>
      <c r="CD514" s="197"/>
      <c r="CE514" s="197"/>
      <c r="CF514" s="197"/>
      <c r="CG514" s="197"/>
      <c r="CH514" s="197"/>
      <c r="CI514" s="197"/>
      <c r="CJ514" s="197"/>
      <c r="CK514" s="197"/>
      <c r="CL514" s="197"/>
      <c r="CM514" s="197"/>
      <c r="CN514" s="197"/>
    </row>
    <row r="515" spans="1:92" ht="15.75" customHeight="1">
      <c r="A515" s="189" t="s">
        <v>1297</v>
      </c>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c r="AQ515" s="189"/>
      <c r="AR515" s="189"/>
      <c r="AS515" s="189"/>
      <c r="AT515" s="190">
        <v>458850000</v>
      </c>
      <c r="AU515" s="190"/>
      <c r="AV515" s="190"/>
      <c r="AW515" s="190"/>
      <c r="AX515" s="190"/>
      <c r="AY515" s="190"/>
      <c r="AZ515" s="190"/>
      <c r="BA515" s="190"/>
      <c r="BB515" s="190"/>
      <c r="BC515" s="190"/>
      <c r="BD515" s="190"/>
      <c r="BE515" s="190"/>
      <c r="BF515" s="190"/>
      <c r="BG515" s="190"/>
      <c r="BH515" s="190"/>
      <c r="BI515" s="190"/>
      <c r="BJ515" s="190"/>
      <c r="BK515" s="190"/>
      <c r="BL515" s="190"/>
      <c r="BM515" s="190"/>
      <c r="BN515" s="190"/>
      <c r="BO515" s="190"/>
      <c r="BP515" s="190"/>
      <c r="BQ515" s="190"/>
      <c r="BR515" s="190"/>
      <c r="BS515" s="190"/>
      <c r="BT515" s="190"/>
      <c r="BU515" s="191">
        <v>0</v>
      </c>
      <c r="BV515" s="191"/>
      <c r="BW515" s="191"/>
      <c r="BX515" s="191"/>
      <c r="BY515" s="191"/>
      <c r="BZ515" s="191"/>
      <c r="CA515" s="191"/>
      <c r="CB515" s="191"/>
      <c r="CC515" s="191"/>
      <c r="CD515" s="191"/>
      <c r="CE515" s="191"/>
      <c r="CF515" s="191"/>
      <c r="CG515" s="191"/>
      <c r="CH515" s="191"/>
      <c r="CI515" s="191"/>
      <c r="CJ515" s="191"/>
      <c r="CK515" s="191"/>
      <c r="CL515" s="191"/>
      <c r="CM515" s="191"/>
      <c r="CN515" s="191"/>
    </row>
    <row r="516" spans="1:92" ht="15.75" customHeight="1">
      <c r="A516" s="189" t="s">
        <v>1298</v>
      </c>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c r="AQ516" s="189"/>
      <c r="AR516" s="189"/>
      <c r="AS516" s="189"/>
      <c r="AT516" s="190">
        <v>0</v>
      </c>
      <c r="AU516" s="190"/>
      <c r="AV516" s="190"/>
      <c r="AW516" s="190"/>
      <c r="AX516" s="190"/>
      <c r="AY516" s="190"/>
      <c r="AZ516" s="190"/>
      <c r="BA516" s="190"/>
      <c r="BB516" s="190"/>
      <c r="BC516" s="190"/>
      <c r="BD516" s="190"/>
      <c r="BE516" s="190"/>
      <c r="BF516" s="190"/>
      <c r="BG516" s="190"/>
      <c r="BH516" s="190"/>
      <c r="BI516" s="190"/>
      <c r="BJ516" s="190"/>
      <c r="BK516" s="190"/>
      <c r="BL516" s="190"/>
      <c r="BM516" s="190"/>
      <c r="BN516" s="190"/>
      <c r="BO516" s="190"/>
      <c r="BP516" s="190"/>
      <c r="BQ516" s="190"/>
      <c r="BR516" s="190"/>
      <c r="BS516" s="190"/>
      <c r="BT516" s="190"/>
      <c r="BU516" s="191">
        <v>0</v>
      </c>
      <c r="BV516" s="191"/>
      <c r="BW516" s="191"/>
      <c r="BX516" s="191"/>
      <c r="BY516" s="191"/>
      <c r="BZ516" s="191"/>
      <c r="CA516" s="191"/>
      <c r="CB516" s="191"/>
      <c r="CC516" s="191"/>
      <c r="CD516" s="191"/>
      <c r="CE516" s="191"/>
      <c r="CF516" s="191"/>
      <c r="CG516" s="191"/>
      <c r="CH516" s="191"/>
      <c r="CI516" s="191"/>
      <c r="CJ516" s="191"/>
      <c r="CK516" s="191"/>
      <c r="CL516" s="191"/>
      <c r="CM516" s="191"/>
      <c r="CN516" s="191"/>
    </row>
    <row r="517" spans="1:92" ht="15.75" customHeight="1">
      <c r="A517" s="189" t="s">
        <v>1299</v>
      </c>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c r="AQ517" s="189"/>
      <c r="AR517" s="189"/>
      <c r="AS517" s="189"/>
      <c r="AT517" s="190">
        <v>0</v>
      </c>
      <c r="AU517" s="190"/>
      <c r="AV517" s="190"/>
      <c r="AW517" s="190"/>
      <c r="AX517" s="190"/>
      <c r="AY517" s="190"/>
      <c r="AZ517" s="190"/>
      <c r="BA517" s="190"/>
      <c r="BB517" s="190"/>
      <c r="BC517" s="190"/>
      <c r="BD517" s="190"/>
      <c r="BE517" s="190"/>
      <c r="BF517" s="190"/>
      <c r="BG517" s="190"/>
      <c r="BH517" s="190"/>
      <c r="BI517" s="190"/>
      <c r="BJ517" s="190"/>
      <c r="BK517" s="190"/>
      <c r="BL517" s="190"/>
      <c r="BM517" s="190"/>
      <c r="BN517" s="190"/>
      <c r="BO517" s="190"/>
      <c r="BP517" s="190"/>
      <c r="BQ517" s="190"/>
      <c r="BR517" s="190"/>
      <c r="BS517" s="190"/>
      <c r="BT517" s="190"/>
      <c r="BU517" s="191">
        <v>0</v>
      </c>
      <c r="BV517" s="191"/>
      <c r="BW517" s="191"/>
      <c r="BX517" s="191"/>
      <c r="BY517" s="191"/>
      <c r="BZ517" s="191"/>
      <c r="CA517" s="191"/>
      <c r="CB517" s="191"/>
      <c r="CC517" s="191"/>
      <c r="CD517" s="191"/>
      <c r="CE517" s="191"/>
      <c r="CF517" s="191"/>
      <c r="CG517" s="191"/>
      <c r="CH517" s="191"/>
      <c r="CI517" s="191"/>
      <c r="CJ517" s="191"/>
      <c r="CK517" s="191"/>
      <c r="CL517" s="191"/>
      <c r="CM517" s="191"/>
      <c r="CN517" s="191"/>
    </row>
    <row r="518" spans="1:92" ht="15.75" customHeight="1">
      <c r="A518" s="189" t="s">
        <v>1300</v>
      </c>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89"/>
      <c r="AM518" s="189"/>
      <c r="AN518" s="189"/>
      <c r="AO518" s="189"/>
      <c r="AP518" s="189"/>
      <c r="AQ518" s="189"/>
      <c r="AR518" s="189"/>
      <c r="AS518" s="189"/>
      <c r="AT518" s="190">
        <v>0</v>
      </c>
      <c r="AU518" s="190"/>
      <c r="AV518" s="190"/>
      <c r="AW518" s="190"/>
      <c r="AX518" s="190"/>
      <c r="AY518" s="190"/>
      <c r="AZ518" s="190"/>
      <c r="BA518" s="190"/>
      <c r="BB518" s="190"/>
      <c r="BC518" s="190"/>
      <c r="BD518" s="190"/>
      <c r="BE518" s="190"/>
      <c r="BF518" s="190"/>
      <c r="BG518" s="190"/>
      <c r="BH518" s="190"/>
      <c r="BI518" s="190"/>
      <c r="BJ518" s="190"/>
      <c r="BK518" s="190"/>
      <c r="BL518" s="190"/>
      <c r="BM518" s="190"/>
      <c r="BN518" s="190"/>
      <c r="BO518" s="190"/>
      <c r="BP518" s="190"/>
      <c r="BQ518" s="190"/>
      <c r="BR518" s="190"/>
      <c r="BS518" s="190"/>
      <c r="BT518" s="190"/>
      <c r="BU518" s="191">
        <v>0</v>
      </c>
      <c r="BV518" s="191"/>
      <c r="BW518" s="191"/>
      <c r="BX518" s="191"/>
      <c r="BY518" s="191"/>
      <c r="BZ518" s="191"/>
      <c r="CA518" s="191"/>
      <c r="CB518" s="191"/>
      <c r="CC518" s="191"/>
      <c r="CD518" s="191"/>
      <c r="CE518" s="191"/>
      <c r="CF518" s="191"/>
      <c r="CG518" s="191"/>
      <c r="CH518" s="191"/>
      <c r="CI518" s="191"/>
      <c r="CJ518" s="191"/>
      <c r="CK518" s="191"/>
      <c r="CL518" s="191"/>
      <c r="CM518" s="191"/>
      <c r="CN518" s="191"/>
    </row>
    <row r="519" spans="1:92" ht="15.75" customHeight="1">
      <c r="A519" s="189" t="s">
        <v>1301</v>
      </c>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c r="AQ519" s="189"/>
      <c r="AR519" s="189"/>
      <c r="AS519" s="189"/>
      <c r="AT519" s="190">
        <v>0</v>
      </c>
      <c r="AU519" s="190"/>
      <c r="AV519" s="190"/>
      <c r="AW519" s="190"/>
      <c r="AX519" s="190"/>
      <c r="AY519" s="190"/>
      <c r="AZ519" s="190"/>
      <c r="BA519" s="190"/>
      <c r="BB519" s="190"/>
      <c r="BC519" s="190"/>
      <c r="BD519" s="190"/>
      <c r="BE519" s="190"/>
      <c r="BF519" s="190"/>
      <c r="BG519" s="190"/>
      <c r="BH519" s="190"/>
      <c r="BI519" s="190"/>
      <c r="BJ519" s="190"/>
      <c r="BK519" s="190"/>
      <c r="BL519" s="190"/>
      <c r="BM519" s="190"/>
      <c r="BN519" s="190"/>
      <c r="BO519" s="190"/>
      <c r="BP519" s="190"/>
      <c r="BQ519" s="190"/>
      <c r="BR519" s="190"/>
      <c r="BS519" s="190"/>
      <c r="BT519" s="190"/>
      <c r="BU519" s="191">
        <v>0</v>
      </c>
      <c r="BV519" s="191"/>
      <c r="BW519" s="191"/>
      <c r="BX519" s="191"/>
      <c r="BY519" s="191"/>
      <c r="BZ519" s="191"/>
      <c r="CA519" s="191"/>
      <c r="CB519" s="191"/>
      <c r="CC519" s="191"/>
      <c r="CD519" s="191"/>
      <c r="CE519" s="191"/>
      <c r="CF519" s="191"/>
      <c r="CG519" s="191"/>
      <c r="CH519" s="191"/>
      <c r="CI519" s="191"/>
      <c r="CJ519" s="191"/>
      <c r="CK519" s="191"/>
      <c r="CL519" s="191"/>
      <c r="CM519" s="191"/>
      <c r="CN519" s="191"/>
    </row>
    <row r="520" spans="1:92" ht="15.75" customHeight="1">
      <c r="A520" s="189" t="s">
        <v>1302</v>
      </c>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189"/>
      <c r="AJ520" s="189"/>
      <c r="AK520" s="189"/>
      <c r="AL520" s="189"/>
      <c r="AM520" s="189"/>
      <c r="AN520" s="189"/>
      <c r="AO520" s="189"/>
      <c r="AP520" s="189"/>
      <c r="AQ520" s="189"/>
      <c r="AR520" s="189"/>
      <c r="AS520" s="189"/>
      <c r="AT520" s="190">
        <v>0</v>
      </c>
      <c r="AU520" s="190"/>
      <c r="AV520" s="190"/>
      <c r="AW520" s="190"/>
      <c r="AX520" s="190"/>
      <c r="AY520" s="190"/>
      <c r="AZ520" s="190"/>
      <c r="BA520" s="190"/>
      <c r="BB520" s="190"/>
      <c r="BC520" s="190"/>
      <c r="BD520" s="190"/>
      <c r="BE520" s="190"/>
      <c r="BF520" s="190"/>
      <c r="BG520" s="190"/>
      <c r="BH520" s="190"/>
      <c r="BI520" s="190"/>
      <c r="BJ520" s="190"/>
      <c r="BK520" s="190"/>
      <c r="BL520" s="190"/>
      <c r="BM520" s="190"/>
      <c r="BN520" s="190"/>
      <c r="BO520" s="190"/>
      <c r="BP520" s="190"/>
      <c r="BQ520" s="190"/>
      <c r="BR520" s="190"/>
      <c r="BS520" s="190"/>
      <c r="BT520" s="190"/>
      <c r="BU520" s="191">
        <v>0</v>
      </c>
      <c r="BV520" s="191"/>
      <c r="BW520" s="191"/>
      <c r="BX520" s="191"/>
      <c r="BY520" s="191"/>
      <c r="BZ520" s="191"/>
      <c r="CA520" s="191"/>
      <c r="CB520" s="191"/>
      <c r="CC520" s="191"/>
      <c r="CD520" s="191"/>
      <c r="CE520" s="191"/>
      <c r="CF520" s="191"/>
      <c r="CG520" s="191"/>
      <c r="CH520" s="191"/>
      <c r="CI520" s="191"/>
      <c r="CJ520" s="191"/>
      <c r="CK520" s="191"/>
      <c r="CL520" s="191"/>
      <c r="CM520" s="191"/>
      <c r="CN520" s="191"/>
    </row>
    <row r="521" spans="1:92" ht="15.75" customHeight="1">
      <c r="A521" s="189" t="s">
        <v>1045</v>
      </c>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189"/>
      <c r="AJ521" s="189"/>
      <c r="AK521" s="189"/>
      <c r="AL521" s="189"/>
      <c r="AM521" s="189"/>
      <c r="AN521" s="189"/>
      <c r="AO521" s="189"/>
      <c r="AP521" s="189"/>
      <c r="AQ521" s="189"/>
      <c r="AR521" s="189"/>
      <c r="AS521" s="189"/>
      <c r="AT521" s="190">
        <v>0</v>
      </c>
      <c r="AU521" s="190"/>
      <c r="AV521" s="190"/>
      <c r="AW521" s="190"/>
      <c r="AX521" s="190"/>
      <c r="AY521" s="190"/>
      <c r="AZ521" s="190"/>
      <c r="BA521" s="190"/>
      <c r="BB521" s="190"/>
      <c r="BC521" s="190"/>
      <c r="BD521" s="190"/>
      <c r="BE521" s="190"/>
      <c r="BF521" s="190"/>
      <c r="BG521" s="190"/>
      <c r="BH521" s="190"/>
      <c r="BI521" s="190"/>
      <c r="BJ521" s="190"/>
      <c r="BK521" s="190"/>
      <c r="BL521" s="190"/>
      <c r="BM521" s="190"/>
      <c r="BN521" s="190"/>
      <c r="BO521" s="190"/>
      <c r="BP521" s="190"/>
      <c r="BQ521" s="190"/>
      <c r="BR521" s="190"/>
      <c r="BS521" s="190"/>
      <c r="BT521" s="190"/>
      <c r="BU521" s="191">
        <v>0</v>
      </c>
      <c r="BV521" s="191"/>
      <c r="BW521" s="191"/>
      <c r="BX521" s="191"/>
      <c r="BY521" s="191"/>
      <c r="BZ521" s="191"/>
      <c r="CA521" s="191"/>
      <c r="CB521" s="191"/>
      <c r="CC521" s="191"/>
      <c r="CD521" s="191"/>
      <c r="CE521" s="191"/>
      <c r="CF521" s="191"/>
      <c r="CG521" s="191"/>
      <c r="CH521" s="191"/>
      <c r="CI521" s="191"/>
      <c r="CJ521" s="191"/>
      <c r="CK521" s="191"/>
      <c r="CL521" s="191"/>
      <c r="CM521" s="191"/>
      <c r="CN521" s="191"/>
    </row>
    <row r="522" spans="1:92" ht="15.75" customHeight="1">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89"/>
      <c r="AM522" s="189"/>
      <c r="AN522" s="189"/>
      <c r="AO522" s="189"/>
      <c r="AP522" s="189"/>
      <c r="AQ522" s="189"/>
      <c r="AR522" s="189"/>
      <c r="AS522" s="189"/>
      <c r="AT522" s="190">
        <v>0</v>
      </c>
      <c r="AU522" s="190"/>
      <c r="AV522" s="190"/>
      <c r="AW522" s="190"/>
      <c r="AX522" s="190"/>
      <c r="AY522" s="190"/>
      <c r="AZ522" s="190"/>
      <c r="BA522" s="190"/>
      <c r="BB522" s="190"/>
      <c r="BC522" s="190"/>
      <c r="BD522" s="190"/>
      <c r="BE522" s="190"/>
      <c r="BF522" s="190"/>
      <c r="BG522" s="190"/>
      <c r="BH522" s="190"/>
      <c r="BI522" s="190"/>
      <c r="BJ522" s="190"/>
      <c r="BK522" s="190"/>
      <c r="BL522" s="190"/>
      <c r="BM522" s="190"/>
      <c r="BN522" s="190"/>
      <c r="BO522" s="190"/>
      <c r="BP522" s="190"/>
      <c r="BQ522" s="190"/>
      <c r="BR522" s="190"/>
      <c r="BS522" s="190"/>
      <c r="BT522" s="190"/>
      <c r="BU522" s="191">
        <v>0</v>
      </c>
      <c r="BV522" s="191"/>
      <c r="BW522" s="191"/>
      <c r="BX522" s="191"/>
      <c r="BY522" s="191"/>
      <c r="BZ522" s="191"/>
      <c r="CA522" s="191"/>
      <c r="CB522" s="191"/>
      <c r="CC522" s="191"/>
      <c r="CD522" s="191"/>
      <c r="CE522" s="191"/>
      <c r="CF522" s="191"/>
      <c r="CG522" s="191"/>
      <c r="CH522" s="191"/>
      <c r="CI522" s="191"/>
      <c r="CJ522" s="191"/>
      <c r="CK522" s="191"/>
      <c r="CL522" s="191"/>
      <c r="CM522" s="191"/>
      <c r="CN522" s="191"/>
    </row>
    <row r="523" spans="1:92" ht="25.5" customHeight="1">
      <c r="A523" s="195" t="s">
        <v>1046</v>
      </c>
      <c r="B523" s="195"/>
      <c r="C523" s="195"/>
      <c r="D523" s="195"/>
      <c r="E523" s="195"/>
      <c r="F523" s="195"/>
      <c r="G523" s="195"/>
      <c r="H523" s="195"/>
      <c r="I523" s="195"/>
      <c r="J523" s="195"/>
      <c r="K523" s="195"/>
      <c r="L523" s="195"/>
      <c r="M523" s="195"/>
      <c r="N523" s="195"/>
      <c r="O523" s="195"/>
      <c r="P523" s="195"/>
      <c r="Q523" s="195"/>
      <c r="R523" s="195"/>
      <c r="S523" s="195"/>
      <c r="T523" s="195"/>
      <c r="U523" s="195"/>
      <c r="V523" s="195"/>
      <c r="W523" s="195"/>
      <c r="X523" s="195"/>
      <c r="Y523" s="195"/>
      <c r="Z523" s="195"/>
      <c r="AA523" s="195"/>
      <c r="AB523" s="195"/>
      <c r="AC523" s="195"/>
      <c r="AD523" s="195"/>
      <c r="AE523" s="195"/>
      <c r="AF523" s="195"/>
      <c r="AG523" s="195"/>
      <c r="AH523" s="195"/>
      <c r="AI523" s="195"/>
      <c r="AJ523" s="195"/>
      <c r="AK523" s="195"/>
      <c r="AL523" s="195"/>
      <c r="AM523" s="195"/>
      <c r="AN523" s="195"/>
      <c r="AO523" s="195"/>
      <c r="AP523" s="195"/>
      <c r="AQ523" s="195"/>
      <c r="AR523" s="195"/>
      <c r="AS523" s="195"/>
      <c r="AT523" s="196">
        <v>0</v>
      </c>
      <c r="AU523" s="196"/>
      <c r="AV523" s="196"/>
      <c r="AW523" s="196"/>
      <c r="AX523" s="196"/>
      <c r="AY523" s="196"/>
      <c r="AZ523" s="196"/>
      <c r="BA523" s="196"/>
      <c r="BB523" s="196"/>
      <c r="BC523" s="196"/>
      <c r="BD523" s="196"/>
      <c r="BE523" s="196"/>
      <c r="BF523" s="196"/>
      <c r="BG523" s="196"/>
      <c r="BH523" s="196"/>
      <c r="BI523" s="196"/>
      <c r="BJ523" s="196"/>
      <c r="BK523" s="196"/>
      <c r="BL523" s="196"/>
      <c r="BM523" s="196"/>
      <c r="BN523" s="196"/>
      <c r="BO523" s="196"/>
      <c r="BP523" s="196"/>
      <c r="BQ523" s="196"/>
      <c r="BR523" s="196"/>
      <c r="BS523" s="196"/>
      <c r="BT523" s="196"/>
      <c r="BU523" s="197">
        <v>0</v>
      </c>
      <c r="BV523" s="197"/>
      <c r="BW523" s="197"/>
      <c r="BX523" s="197"/>
      <c r="BY523" s="197"/>
      <c r="BZ523" s="197"/>
      <c r="CA523" s="197"/>
      <c r="CB523" s="197"/>
      <c r="CC523" s="197"/>
      <c r="CD523" s="197"/>
      <c r="CE523" s="197"/>
      <c r="CF523" s="197"/>
      <c r="CG523" s="197"/>
      <c r="CH523" s="197"/>
      <c r="CI523" s="197"/>
      <c r="CJ523" s="197"/>
      <c r="CK523" s="197"/>
      <c r="CL523" s="197"/>
      <c r="CM523" s="197"/>
      <c r="CN523" s="197"/>
    </row>
    <row r="524" spans="1:92" ht="25.5" customHeight="1">
      <c r="A524" s="189" t="s">
        <v>1303</v>
      </c>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189"/>
      <c r="AJ524" s="189"/>
      <c r="AK524" s="189"/>
      <c r="AL524" s="189"/>
      <c r="AM524" s="189"/>
      <c r="AN524" s="189"/>
      <c r="AO524" s="189"/>
      <c r="AP524" s="189"/>
      <c r="AQ524" s="189"/>
      <c r="AR524" s="189"/>
      <c r="AS524" s="189"/>
      <c r="AT524" s="190">
        <v>0</v>
      </c>
      <c r="AU524" s="190"/>
      <c r="AV524" s="190"/>
      <c r="AW524" s="190"/>
      <c r="AX524" s="190"/>
      <c r="AY524" s="190"/>
      <c r="AZ524" s="190"/>
      <c r="BA524" s="190"/>
      <c r="BB524" s="190"/>
      <c r="BC524" s="190"/>
      <c r="BD524" s="190"/>
      <c r="BE524" s="190"/>
      <c r="BF524" s="190"/>
      <c r="BG524" s="190"/>
      <c r="BH524" s="190"/>
      <c r="BI524" s="190"/>
      <c r="BJ524" s="190"/>
      <c r="BK524" s="190"/>
      <c r="BL524" s="190"/>
      <c r="BM524" s="190"/>
      <c r="BN524" s="190"/>
      <c r="BO524" s="190"/>
      <c r="BP524" s="190"/>
      <c r="BQ524" s="190"/>
      <c r="BR524" s="190"/>
      <c r="BS524" s="190"/>
      <c r="BT524" s="190"/>
      <c r="BU524" s="191">
        <v>0</v>
      </c>
      <c r="BV524" s="191"/>
      <c r="BW524" s="191"/>
      <c r="BX524" s="191"/>
      <c r="BY524" s="191"/>
      <c r="BZ524" s="191"/>
      <c r="CA524" s="191"/>
      <c r="CB524" s="191"/>
      <c r="CC524" s="191"/>
      <c r="CD524" s="191"/>
      <c r="CE524" s="191"/>
      <c r="CF524" s="191"/>
      <c r="CG524" s="191"/>
      <c r="CH524" s="191"/>
      <c r="CI524" s="191"/>
      <c r="CJ524" s="191"/>
      <c r="CK524" s="191"/>
      <c r="CL524" s="191"/>
      <c r="CM524" s="191"/>
      <c r="CN524" s="191"/>
    </row>
    <row r="525" spans="1:92" ht="25.5" customHeight="1">
      <c r="A525" s="189" t="s">
        <v>1304</v>
      </c>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189"/>
      <c r="AJ525" s="189"/>
      <c r="AK525" s="189"/>
      <c r="AL525" s="189"/>
      <c r="AM525" s="189"/>
      <c r="AN525" s="189"/>
      <c r="AO525" s="189"/>
      <c r="AP525" s="189"/>
      <c r="AQ525" s="189"/>
      <c r="AR525" s="189"/>
      <c r="AS525" s="189"/>
      <c r="AT525" s="190">
        <v>0</v>
      </c>
      <c r="AU525" s="190"/>
      <c r="AV525" s="190"/>
      <c r="AW525" s="190"/>
      <c r="AX525" s="190"/>
      <c r="AY525" s="190"/>
      <c r="AZ525" s="190"/>
      <c r="BA525" s="190"/>
      <c r="BB525" s="190"/>
      <c r="BC525" s="190"/>
      <c r="BD525" s="190"/>
      <c r="BE525" s="190"/>
      <c r="BF525" s="190"/>
      <c r="BG525" s="190"/>
      <c r="BH525" s="190"/>
      <c r="BI525" s="190"/>
      <c r="BJ525" s="190"/>
      <c r="BK525" s="190"/>
      <c r="BL525" s="190"/>
      <c r="BM525" s="190"/>
      <c r="BN525" s="190"/>
      <c r="BO525" s="190"/>
      <c r="BP525" s="190"/>
      <c r="BQ525" s="190"/>
      <c r="BR525" s="190"/>
      <c r="BS525" s="190"/>
      <c r="BT525" s="190"/>
      <c r="BU525" s="191">
        <v>0</v>
      </c>
      <c r="BV525" s="191"/>
      <c r="BW525" s="191"/>
      <c r="BX525" s="191"/>
      <c r="BY525" s="191"/>
      <c r="BZ525" s="191"/>
      <c r="CA525" s="191"/>
      <c r="CB525" s="191"/>
      <c r="CC525" s="191"/>
      <c r="CD525" s="191"/>
      <c r="CE525" s="191"/>
      <c r="CF525" s="191"/>
      <c r="CG525" s="191"/>
      <c r="CH525" s="191"/>
      <c r="CI525" s="191"/>
      <c r="CJ525" s="191"/>
      <c r="CK525" s="191"/>
      <c r="CL525" s="191"/>
      <c r="CM525" s="191"/>
      <c r="CN525" s="191"/>
    </row>
    <row r="526" spans="1:92" ht="15.75" customHeight="1">
      <c r="A526" s="189" t="s">
        <v>1047</v>
      </c>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189"/>
      <c r="AJ526" s="189"/>
      <c r="AK526" s="189"/>
      <c r="AL526" s="189"/>
      <c r="AM526" s="189"/>
      <c r="AN526" s="189"/>
      <c r="AO526" s="189"/>
      <c r="AP526" s="189"/>
      <c r="AQ526" s="189"/>
      <c r="AR526" s="189"/>
      <c r="AS526" s="189"/>
      <c r="AT526" s="190">
        <v>0</v>
      </c>
      <c r="AU526" s="190"/>
      <c r="AV526" s="190"/>
      <c r="AW526" s="190"/>
      <c r="AX526" s="190"/>
      <c r="AY526" s="190"/>
      <c r="AZ526" s="190"/>
      <c r="BA526" s="190"/>
      <c r="BB526" s="190"/>
      <c r="BC526" s="190"/>
      <c r="BD526" s="190"/>
      <c r="BE526" s="190"/>
      <c r="BF526" s="190"/>
      <c r="BG526" s="190"/>
      <c r="BH526" s="190"/>
      <c r="BI526" s="190"/>
      <c r="BJ526" s="190"/>
      <c r="BK526" s="190"/>
      <c r="BL526" s="190"/>
      <c r="BM526" s="190"/>
      <c r="BN526" s="190"/>
      <c r="BO526" s="190"/>
      <c r="BP526" s="190"/>
      <c r="BQ526" s="190"/>
      <c r="BR526" s="190"/>
      <c r="BS526" s="190"/>
      <c r="BT526" s="190"/>
      <c r="BU526" s="191">
        <v>0</v>
      </c>
      <c r="BV526" s="191"/>
      <c r="BW526" s="191"/>
      <c r="BX526" s="191"/>
      <c r="BY526" s="191"/>
      <c r="BZ526" s="191"/>
      <c r="CA526" s="191"/>
      <c r="CB526" s="191"/>
      <c r="CC526" s="191"/>
      <c r="CD526" s="191"/>
      <c r="CE526" s="191"/>
      <c r="CF526" s="191"/>
      <c r="CG526" s="191"/>
      <c r="CH526" s="191"/>
      <c r="CI526" s="191"/>
      <c r="CJ526" s="191"/>
      <c r="CK526" s="191"/>
      <c r="CL526" s="191"/>
      <c r="CM526" s="191"/>
      <c r="CN526" s="191"/>
    </row>
    <row r="527" spans="1:92" ht="25.5" customHeight="1">
      <c r="A527" s="189" t="s">
        <v>1048</v>
      </c>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189"/>
      <c r="AK527" s="189"/>
      <c r="AL527" s="189"/>
      <c r="AM527" s="189"/>
      <c r="AN527" s="189"/>
      <c r="AO527" s="189"/>
      <c r="AP527" s="189"/>
      <c r="AQ527" s="189"/>
      <c r="AR527" s="189"/>
      <c r="AS527" s="189"/>
      <c r="AT527" s="190">
        <v>0</v>
      </c>
      <c r="AU527" s="190"/>
      <c r="AV527" s="190"/>
      <c r="AW527" s="190"/>
      <c r="AX527" s="190"/>
      <c r="AY527" s="190"/>
      <c r="AZ527" s="190"/>
      <c r="BA527" s="190"/>
      <c r="BB527" s="190"/>
      <c r="BC527" s="190"/>
      <c r="BD527" s="190"/>
      <c r="BE527" s="190"/>
      <c r="BF527" s="190"/>
      <c r="BG527" s="190"/>
      <c r="BH527" s="190"/>
      <c r="BI527" s="190"/>
      <c r="BJ527" s="190"/>
      <c r="BK527" s="190"/>
      <c r="BL527" s="190"/>
      <c r="BM527" s="190"/>
      <c r="BN527" s="190"/>
      <c r="BO527" s="190"/>
      <c r="BP527" s="190"/>
      <c r="BQ527" s="190"/>
      <c r="BR527" s="190"/>
      <c r="BS527" s="190"/>
      <c r="BT527" s="190"/>
      <c r="BU527" s="191">
        <v>0</v>
      </c>
      <c r="BV527" s="191"/>
      <c r="BW527" s="191"/>
      <c r="BX527" s="191"/>
      <c r="BY527" s="191"/>
      <c r="BZ527" s="191"/>
      <c r="CA527" s="191"/>
      <c r="CB527" s="191"/>
      <c r="CC527" s="191"/>
      <c r="CD527" s="191"/>
      <c r="CE527" s="191"/>
      <c r="CF527" s="191"/>
      <c r="CG527" s="191"/>
      <c r="CH527" s="191"/>
      <c r="CI527" s="191"/>
      <c r="CJ527" s="191"/>
      <c r="CK527" s="191"/>
      <c r="CL527" s="191"/>
      <c r="CM527" s="191"/>
      <c r="CN527" s="191"/>
    </row>
    <row r="528" spans="1:92" ht="15.75" customHeight="1">
      <c r="A528" s="195" t="s">
        <v>467</v>
      </c>
      <c r="B528" s="195"/>
      <c r="C528" s="195"/>
      <c r="D528" s="195"/>
      <c r="E528" s="195"/>
      <c r="F528" s="195"/>
      <c r="G528" s="195"/>
      <c r="H528" s="195"/>
      <c r="I528" s="195"/>
      <c r="J528" s="195"/>
      <c r="K528" s="195"/>
      <c r="L528" s="195"/>
      <c r="M528" s="195"/>
      <c r="N528" s="195"/>
      <c r="O528" s="195"/>
      <c r="P528" s="195"/>
      <c r="Q528" s="195"/>
      <c r="R528" s="195"/>
      <c r="S528" s="195"/>
      <c r="T528" s="195"/>
      <c r="U528" s="195"/>
      <c r="V528" s="195"/>
      <c r="W528" s="195"/>
      <c r="X528" s="195"/>
      <c r="Y528" s="195"/>
      <c r="Z528" s="195"/>
      <c r="AA528" s="195"/>
      <c r="AB528" s="195"/>
      <c r="AC528" s="195"/>
      <c r="AD528" s="195"/>
      <c r="AE528" s="195"/>
      <c r="AF528" s="195"/>
      <c r="AG528" s="195"/>
      <c r="AH528" s="195"/>
      <c r="AI528" s="195"/>
      <c r="AJ528" s="195"/>
      <c r="AK528" s="195"/>
      <c r="AL528" s="195"/>
      <c r="AM528" s="195"/>
      <c r="AN528" s="195"/>
      <c r="AO528" s="195"/>
      <c r="AP528" s="195"/>
      <c r="AQ528" s="195"/>
      <c r="AR528" s="195"/>
      <c r="AS528" s="195"/>
      <c r="AT528" s="196">
        <v>0</v>
      </c>
      <c r="AU528" s="196"/>
      <c r="AV528" s="196"/>
      <c r="AW528" s="196"/>
      <c r="AX528" s="196"/>
      <c r="AY528" s="196"/>
      <c r="AZ528" s="196"/>
      <c r="BA528" s="196"/>
      <c r="BB528" s="196"/>
      <c r="BC528" s="196"/>
      <c r="BD528" s="196"/>
      <c r="BE528" s="196"/>
      <c r="BF528" s="196"/>
      <c r="BG528" s="196"/>
      <c r="BH528" s="196"/>
      <c r="BI528" s="196"/>
      <c r="BJ528" s="196"/>
      <c r="BK528" s="196"/>
      <c r="BL528" s="196"/>
      <c r="BM528" s="196"/>
      <c r="BN528" s="196"/>
      <c r="BO528" s="196"/>
      <c r="BP528" s="196"/>
      <c r="BQ528" s="196"/>
      <c r="BR528" s="196"/>
      <c r="BS528" s="196"/>
      <c r="BT528" s="196"/>
      <c r="BU528" s="197">
        <v>0</v>
      </c>
      <c r="BV528" s="197"/>
      <c r="BW528" s="197"/>
      <c r="BX528" s="197"/>
      <c r="BY528" s="197"/>
      <c r="BZ528" s="197"/>
      <c r="CA528" s="197"/>
      <c r="CB528" s="197"/>
      <c r="CC528" s="197"/>
      <c r="CD528" s="197"/>
      <c r="CE528" s="197"/>
      <c r="CF528" s="197"/>
      <c r="CG528" s="197"/>
      <c r="CH528" s="197"/>
      <c r="CI528" s="197"/>
      <c r="CJ528" s="197"/>
      <c r="CK528" s="197"/>
      <c r="CL528" s="197"/>
      <c r="CM528" s="197"/>
      <c r="CN528" s="197"/>
    </row>
    <row r="529" spans="1:92" ht="10.5" customHeight="1">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c r="AQ529" s="189"/>
      <c r="AR529" s="189"/>
      <c r="AS529" s="189"/>
      <c r="AT529" s="190">
        <v>0</v>
      </c>
      <c r="AU529" s="190"/>
      <c r="AV529" s="190"/>
      <c r="AW529" s="190"/>
      <c r="AX529" s="190"/>
      <c r="AY529" s="190"/>
      <c r="AZ529" s="190"/>
      <c r="BA529" s="190"/>
      <c r="BB529" s="190"/>
      <c r="BC529" s="190"/>
      <c r="BD529" s="190"/>
      <c r="BE529" s="190"/>
      <c r="BF529" s="190"/>
      <c r="BG529" s="190"/>
      <c r="BH529" s="190"/>
      <c r="BI529" s="190"/>
      <c r="BJ529" s="190"/>
      <c r="BK529" s="190"/>
      <c r="BL529" s="190"/>
      <c r="BM529" s="190"/>
      <c r="BN529" s="190"/>
      <c r="BO529" s="190"/>
      <c r="BP529" s="190"/>
      <c r="BQ529" s="190"/>
      <c r="BR529" s="190"/>
      <c r="BS529" s="190"/>
      <c r="BT529" s="190"/>
      <c r="BU529" s="191">
        <v>0</v>
      </c>
      <c r="BV529" s="191"/>
      <c r="BW529" s="191"/>
      <c r="BX529" s="191"/>
      <c r="BY529" s="191"/>
      <c r="BZ529" s="191"/>
      <c r="CA529" s="191"/>
      <c r="CB529" s="191"/>
      <c r="CC529" s="191"/>
      <c r="CD529" s="191"/>
      <c r="CE529" s="191"/>
      <c r="CF529" s="191"/>
      <c r="CG529" s="191"/>
      <c r="CH529" s="191"/>
      <c r="CI529" s="191"/>
      <c r="CJ529" s="191"/>
      <c r="CK529" s="191"/>
      <c r="CL529" s="191"/>
      <c r="CM529" s="191"/>
      <c r="CN529" s="191"/>
    </row>
    <row r="530" spans="1:92" ht="15.75" customHeight="1">
      <c r="A530" s="195" t="s">
        <v>1049</v>
      </c>
      <c r="B530" s="195"/>
      <c r="C530" s="195"/>
      <c r="D530" s="195"/>
      <c r="E530" s="195"/>
      <c r="F530" s="195"/>
      <c r="G530" s="195"/>
      <c r="H530" s="195"/>
      <c r="I530" s="195"/>
      <c r="J530" s="195"/>
      <c r="K530" s="195"/>
      <c r="L530" s="195"/>
      <c r="M530" s="195"/>
      <c r="N530" s="195"/>
      <c r="O530" s="195"/>
      <c r="P530" s="195"/>
      <c r="Q530" s="195"/>
      <c r="R530" s="195"/>
      <c r="S530" s="195"/>
      <c r="T530" s="195"/>
      <c r="U530" s="195"/>
      <c r="V530" s="195"/>
      <c r="W530" s="195"/>
      <c r="X530" s="195"/>
      <c r="Y530" s="195"/>
      <c r="Z530" s="195"/>
      <c r="AA530" s="195"/>
      <c r="AB530" s="195"/>
      <c r="AC530" s="195"/>
      <c r="AD530" s="195"/>
      <c r="AE530" s="195"/>
      <c r="AF530" s="195"/>
      <c r="AG530" s="195"/>
      <c r="AH530" s="195"/>
      <c r="AI530" s="195"/>
      <c r="AJ530" s="195"/>
      <c r="AK530" s="195"/>
      <c r="AL530" s="195"/>
      <c r="AM530" s="195"/>
      <c r="AN530" s="195"/>
      <c r="AO530" s="195"/>
      <c r="AP530" s="195"/>
      <c r="AQ530" s="195"/>
      <c r="AR530" s="195"/>
      <c r="AS530" s="195"/>
      <c r="AT530" s="196">
        <v>0</v>
      </c>
      <c r="AU530" s="196"/>
      <c r="AV530" s="196"/>
      <c r="AW530" s="196"/>
      <c r="AX530" s="196"/>
      <c r="AY530" s="196"/>
      <c r="AZ530" s="196"/>
      <c r="BA530" s="196"/>
      <c r="BB530" s="196"/>
      <c r="BC530" s="196"/>
      <c r="BD530" s="196"/>
      <c r="BE530" s="196"/>
      <c r="BF530" s="196"/>
      <c r="BG530" s="196"/>
      <c r="BH530" s="196"/>
      <c r="BI530" s="196"/>
      <c r="BJ530" s="196"/>
      <c r="BK530" s="196"/>
      <c r="BL530" s="196"/>
      <c r="BM530" s="196"/>
      <c r="BN530" s="196"/>
      <c r="BO530" s="196"/>
      <c r="BP530" s="196"/>
      <c r="BQ530" s="196"/>
      <c r="BR530" s="196"/>
      <c r="BS530" s="196"/>
      <c r="BT530" s="196"/>
      <c r="BU530" s="197">
        <v>0</v>
      </c>
      <c r="BV530" s="197"/>
      <c r="BW530" s="197"/>
      <c r="BX530" s="197"/>
      <c r="BY530" s="197"/>
      <c r="BZ530" s="197"/>
      <c r="CA530" s="197"/>
      <c r="CB530" s="197"/>
      <c r="CC530" s="197"/>
      <c r="CD530" s="197"/>
      <c r="CE530" s="197"/>
      <c r="CF530" s="197"/>
      <c r="CG530" s="197"/>
      <c r="CH530" s="197"/>
      <c r="CI530" s="197"/>
      <c r="CJ530" s="197"/>
      <c r="CK530" s="197"/>
      <c r="CL530" s="197"/>
      <c r="CM530" s="197"/>
      <c r="CN530" s="197"/>
    </row>
    <row r="531" spans="1:92" ht="15.75" customHeight="1">
      <c r="A531" s="195" t="s">
        <v>467</v>
      </c>
      <c r="B531" s="195"/>
      <c r="C531" s="195"/>
      <c r="D531" s="195"/>
      <c r="E531" s="195"/>
      <c r="F531" s="195"/>
      <c r="G531" s="195"/>
      <c r="H531" s="195"/>
      <c r="I531" s="195"/>
      <c r="J531" s="195"/>
      <c r="K531" s="195"/>
      <c r="L531" s="195"/>
      <c r="M531" s="195"/>
      <c r="N531" s="195"/>
      <c r="O531" s="195"/>
      <c r="P531" s="195"/>
      <c r="Q531" s="195"/>
      <c r="R531" s="195"/>
      <c r="S531" s="195"/>
      <c r="T531" s="195"/>
      <c r="U531" s="195"/>
      <c r="V531" s="195"/>
      <c r="W531" s="195"/>
      <c r="X531" s="195"/>
      <c r="Y531" s="195"/>
      <c r="Z531" s="195"/>
      <c r="AA531" s="195"/>
      <c r="AB531" s="195"/>
      <c r="AC531" s="195"/>
      <c r="AD531" s="195"/>
      <c r="AE531" s="195"/>
      <c r="AF531" s="195"/>
      <c r="AG531" s="195"/>
      <c r="AH531" s="195"/>
      <c r="AI531" s="195"/>
      <c r="AJ531" s="195"/>
      <c r="AK531" s="195"/>
      <c r="AL531" s="195"/>
      <c r="AM531" s="195"/>
      <c r="AN531" s="195"/>
      <c r="AO531" s="195"/>
      <c r="AP531" s="195"/>
      <c r="AQ531" s="195"/>
      <c r="AR531" s="195"/>
      <c r="AS531" s="195"/>
      <c r="AT531" s="196">
        <v>0</v>
      </c>
      <c r="AU531" s="196"/>
      <c r="AV531" s="196"/>
      <c r="AW531" s="196"/>
      <c r="AX531" s="196"/>
      <c r="AY531" s="196"/>
      <c r="AZ531" s="196"/>
      <c r="BA531" s="196"/>
      <c r="BB531" s="196"/>
      <c r="BC531" s="196"/>
      <c r="BD531" s="196"/>
      <c r="BE531" s="196"/>
      <c r="BF531" s="196"/>
      <c r="BG531" s="196"/>
      <c r="BH531" s="196"/>
      <c r="BI531" s="196"/>
      <c r="BJ531" s="196"/>
      <c r="BK531" s="196"/>
      <c r="BL531" s="196"/>
      <c r="BM531" s="196"/>
      <c r="BN531" s="196"/>
      <c r="BO531" s="196"/>
      <c r="BP531" s="196"/>
      <c r="BQ531" s="196"/>
      <c r="BR531" s="196"/>
      <c r="BS531" s="196"/>
      <c r="BT531" s="196"/>
      <c r="BU531" s="197">
        <v>0</v>
      </c>
      <c r="BV531" s="197"/>
      <c r="BW531" s="197"/>
      <c r="BX531" s="197"/>
      <c r="BY531" s="197"/>
      <c r="BZ531" s="197"/>
      <c r="CA531" s="197"/>
      <c r="CB531" s="197"/>
      <c r="CC531" s="197"/>
      <c r="CD531" s="197"/>
      <c r="CE531" s="197"/>
      <c r="CF531" s="197"/>
      <c r="CG531" s="197"/>
      <c r="CH531" s="197"/>
      <c r="CI531" s="197"/>
      <c r="CJ531" s="197"/>
      <c r="CK531" s="197"/>
      <c r="CL531" s="197"/>
      <c r="CM531" s="197"/>
      <c r="CN531" s="197"/>
    </row>
    <row r="532" spans="1:92" ht="15.75" customHeight="1">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c r="AS532" s="189"/>
      <c r="AT532" s="190">
        <v>0</v>
      </c>
      <c r="AU532" s="190"/>
      <c r="AV532" s="190"/>
      <c r="AW532" s="190"/>
      <c r="AX532" s="190"/>
      <c r="AY532" s="190"/>
      <c r="AZ532" s="190"/>
      <c r="BA532" s="190"/>
      <c r="BB532" s="190"/>
      <c r="BC532" s="190"/>
      <c r="BD532" s="190"/>
      <c r="BE532" s="190"/>
      <c r="BF532" s="190"/>
      <c r="BG532" s="190"/>
      <c r="BH532" s="190"/>
      <c r="BI532" s="190"/>
      <c r="BJ532" s="190"/>
      <c r="BK532" s="190"/>
      <c r="BL532" s="190"/>
      <c r="BM532" s="190"/>
      <c r="BN532" s="190"/>
      <c r="BO532" s="190"/>
      <c r="BP532" s="190"/>
      <c r="BQ532" s="190"/>
      <c r="BR532" s="190"/>
      <c r="BS532" s="190"/>
      <c r="BT532" s="190"/>
      <c r="BU532" s="191">
        <v>0</v>
      </c>
      <c r="BV532" s="191"/>
      <c r="BW532" s="191"/>
      <c r="BX532" s="191"/>
      <c r="BY532" s="191"/>
      <c r="BZ532" s="191"/>
      <c r="CA532" s="191"/>
      <c r="CB532" s="191"/>
      <c r="CC532" s="191"/>
      <c r="CD532" s="191"/>
      <c r="CE532" s="191"/>
      <c r="CF532" s="191"/>
      <c r="CG532" s="191"/>
      <c r="CH532" s="191"/>
      <c r="CI532" s="191"/>
      <c r="CJ532" s="191"/>
      <c r="CK532" s="191"/>
      <c r="CL532" s="191"/>
      <c r="CM532" s="191"/>
      <c r="CN532" s="191"/>
    </row>
    <row r="533" spans="1:92" ht="15.75" customHeight="1">
      <c r="A533" s="195" t="s">
        <v>1050</v>
      </c>
      <c r="B533" s="195"/>
      <c r="C533" s="195"/>
      <c r="D533" s="195"/>
      <c r="E533" s="195"/>
      <c r="F533" s="195"/>
      <c r="G533" s="195"/>
      <c r="H533" s="195"/>
      <c r="I533" s="195"/>
      <c r="J533" s="195"/>
      <c r="K533" s="195"/>
      <c r="L533" s="195"/>
      <c r="M533" s="195"/>
      <c r="N533" s="195"/>
      <c r="O533" s="195"/>
      <c r="P533" s="195"/>
      <c r="Q533" s="195"/>
      <c r="R533" s="195"/>
      <c r="S533" s="195"/>
      <c r="T533" s="195"/>
      <c r="U533" s="195"/>
      <c r="V533" s="195"/>
      <c r="W533" s="195"/>
      <c r="X533" s="195"/>
      <c r="Y533" s="195"/>
      <c r="Z533" s="195"/>
      <c r="AA533" s="195"/>
      <c r="AB533" s="195"/>
      <c r="AC533" s="195"/>
      <c r="AD533" s="195"/>
      <c r="AE533" s="195"/>
      <c r="AF533" s="195"/>
      <c r="AG533" s="195"/>
      <c r="AH533" s="195"/>
      <c r="AI533" s="195"/>
      <c r="AJ533" s="195"/>
      <c r="AK533" s="195"/>
      <c r="AL533" s="195"/>
      <c r="AM533" s="195"/>
      <c r="AN533" s="195"/>
      <c r="AO533" s="195"/>
      <c r="AP533" s="195"/>
      <c r="AQ533" s="195"/>
      <c r="AR533" s="195"/>
      <c r="AS533" s="195"/>
      <c r="AT533" s="196">
        <v>0</v>
      </c>
      <c r="AU533" s="196"/>
      <c r="AV533" s="196"/>
      <c r="AW533" s="196"/>
      <c r="AX533" s="196"/>
      <c r="AY533" s="196"/>
      <c r="AZ533" s="196"/>
      <c r="BA533" s="196"/>
      <c r="BB533" s="196"/>
      <c r="BC533" s="196"/>
      <c r="BD533" s="196"/>
      <c r="BE533" s="196"/>
      <c r="BF533" s="196"/>
      <c r="BG533" s="196"/>
      <c r="BH533" s="196"/>
      <c r="BI533" s="196"/>
      <c r="BJ533" s="196"/>
      <c r="BK533" s="196"/>
      <c r="BL533" s="196"/>
      <c r="BM533" s="196"/>
      <c r="BN533" s="196"/>
      <c r="BO533" s="196"/>
      <c r="BP533" s="196"/>
      <c r="BQ533" s="196"/>
      <c r="BR533" s="196"/>
      <c r="BS533" s="196"/>
      <c r="BT533" s="196"/>
      <c r="BU533" s="197">
        <v>0</v>
      </c>
      <c r="BV533" s="197"/>
      <c r="BW533" s="197"/>
      <c r="BX533" s="197"/>
      <c r="BY533" s="197"/>
      <c r="BZ533" s="197"/>
      <c r="CA533" s="197"/>
      <c r="CB533" s="197"/>
      <c r="CC533" s="197"/>
      <c r="CD533" s="197"/>
      <c r="CE533" s="197"/>
      <c r="CF533" s="197"/>
      <c r="CG533" s="197"/>
      <c r="CH533" s="197"/>
      <c r="CI533" s="197"/>
      <c r="CJ533" s="197"/>
      <c r="CK533" s="197"/>
      <c r="CL533" s="197"/>
      <c r="CM533" s="197"/>
      <c r="CN533" s="197"/>
    </row>
    <row r="534" spans="1:92" ht="15.75" customHeight="1">
      <c r="A534" s="195" t="s">
        <v>467</v>
      </c>
      <c r="B534" s="195"/>
      <c r="C534" s="195"/>
      <c r="D534" s="195"/>
      <c r="E534" s="195"/>
      <c r="F534" s="195"/>
      <c r="G534" s="195"/>
      <c r="H534" s="195"/>
      <c r="I534" s="195"/>
      <c r="J534" s="195"/>
      <c r="K534" s="195"/>
      <c r="L534" s="195"/>
      <c r="M534" s="195"/>
      <c r="N534" s="195"/>
      <c r="O534" s="195"/>
      <c r="P534" s="195"/>
      <c r="Q534" s="195"/>
      <c r="R534" s="195"/>
      <c r="S534" s="195"/>
      <c r="T534" s="195"/>
      <c r="U534" s="195"/>
      <c r="V534" s="195"/>
      <c r="W534" s="195"/>
      <c r="X534" s="195"/>
      <c r="Y534" s="195"/>
      <c r="Z534" s="195"/>
      <c r="AA534" s="195"/>
      <c r="AB534" s="195"/>
      <c r="AC534" s="195"/>
      <c r="AD534" s="195"/>
      <c r="AE534" s="195"/>
      <c r="AF534" s="195"/>
      <c r="AG534" s="195"/>
      <c r="AH534" s="195"/>
      <c r="AI534" s="195"/>
      <c r="AJ534" s="195"/>
      <c r="AK534" s="195"/>
      <c r="AL534" s="195"/>
      <c r="AM534" s="195"/>
      <c r="AN534" s="195"/>
      <c r="AO534" s="195"/>
      <c r="AP534" s="195"/>
      <c r="AQ534" s="195"/>
      <c r="AR534" s="195"/>
      <c r="AS534" s="195"/>
      <c r="AT534" s="196">
        <v>0</v>
      </c>
      <c r="AU534" s="196"/>
      <c r="AV534" s="196"/>
      <c r="AW534" s="196"/>
      <c r="AX534" s="196"/>
      <c r="AY534" s="196"/>
      <c r="AZ534" s="196"/>
      <c r="BA534" s="196"/>
      <c r="BB534" s="196"/>
      <c r="BC534" s="196"/>
      <c r="BD534" s="196"/>
      <c r="BE534" s="196"/>
      <c r="BF534" s="196"/>
      <c r="BG534" s="196"/>
      <c r="BH534" s="196"/>
      <c r="BI534" s="196"/>
      <c r="BJ534" s="196"/>
      <c r="BK534" s="196"/>
      <c r="BL534" s="196"/>
      <c r="BM534" s="196"/>
      <c r="BN534" s="196"/>
      <c r="BO534" s="196"/>
      <c r="BP534" s="196"/>
      <c r="BQ534" s="196"/>
      <c r="BR534" s="196"/>
      <c r="BS534" s="196"/>
      <c r="BT534" s="196"/>
      <c r="BU534" s="197">
        <v>0</v>
      </c>
      <c r="BV534" s="197"/>
      <c r="BW534" s="197"/>
      <c r="BX534" s="197"/>
      <c r="BY534" s="197"/>
      <c r="BZ534" s="197"/>
      <c r="CA534" s="197"/>
      <c r="CB534" s="197"/>
      <c r="CC534" s="197"/>
      <c r="CD534" s="197"/>
      <c r="CE534" s="197"/>
      <c r="CF534" s="197"/>
      <c r="CG534" s="197"/>
      <c r="CH534" s="197"/>
      <c r="CI534" s="197"/>
      <c r="CJ534" s="197"/>
      <c r="CK534" s="197"/>
      <c r="CL534" s="197"/>
      <c r="CM534" s="197"/>
      <c r="CN534" s="197"/>
    </row>
    <row r="535" spans="1:92" ht="15.75" customHeight="1">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90">
        <v>0</v>
      </c>
      <c r="AU535" s="190"/>
      <c r="AV535" s="190"/>
      <c r="AW535" s="190"/>
      <c r="AX535" s="190"/>
      <c r="AY535" s="190"/>
      <c r="AZ535" s="190"/>
      <c r="BA535" s="190"/>
      <c r="BB535" s="190"/>
      <c r="BC535" s="190"/>
      <c r="BD535" s="190"/>
      <c r="BE535" s="190"/>
      <c r="BF535" s="190"/>
      <c r="BG535" s="190"/>
      <c r="BH535" s="190"/>
      <c r="BI535" s="190"/>
      <c r="BJ535" s="190"/>
      <c r="BK535" s="190"/>
      <c r="BL535" s="190"/>
      <c r="BM535" s="190"/>
      <c r="BN535" s="190"/>
      <c r="BO535" s="190"/>
      <c r="BP535" s="190"/>
      <c r="BQ535" s="190"/>
      <c r="BR535" s="190"/>
      <c r="BS535" s="190"/>
      <c r="BT535" s="190"/>
      <c r="BU535" s="191">
        <v>0</v>
      </c>
      <c r="BV535" s="191"/>
      <c r="BW535" s="191"/>
      <c r="BX535" s="191"/>
      <c r="BY535" s="191"/>
      <c r="BZ535" s="191"/>
      <c r="CA535" s="191"/>
      <c r="CB535" s="191"/>
      <c r="CC535" s="191"/>
      <c r="CD535" s="191"/>
      <c r="CE535" s="191"/>
      <c r="CF535" s="191"/>
      <c r="CG535" s="191"/>
      <c r="CH535" s="191"/>
      <c r="CI535" s="191"/>
      <c r="CJ535" s="191"/>
      <c r="CK535" s="191"/>
      <c r="CL535" s="191"/>
      <c r="CM535" s="191"/>
      <c r="CN535" s="191"/>
    </row>
    <row r="536" spans="1:92" ht="15.75" customHeight="1">
      <c r="A536" s="195" t="s">
        <v>1051</v>
      </c>
      <c r="B536" s="195"/>
      <c r="C536" s="195"/>
      <c r="D536" s="195"/>
      <c r="E536" s="195"/>
      <c r="F536" s="195"/>
      <c r="G536" s="195"/>
      <c r="H536" s="195"/>
      <c r="I536" s="195"/>
      <c r="J536" s="195"/>
      <c r="K536" s="195"/>
      <c r="L536" s="195"/>
      <c r="M536" s="195"/>
      <c r="N536" s="195"/>
      <c r="O536" s="195"/>
      <c r="P536" s="195"/>
      <c r="Q536" s="195"/>
      <c r="R536" s="195"/>
      <c r="S536" s="195"/>
      <c r="T536" s="195"/>
      <c r="U536" s="195"/>
      <c r="V536" s="195"/>
      <c r="W536" s="195"/>
      <c r="X536" s="195"/>
      <c r="Y536" s="195"/>
      <c r="Z536" s="195"/>
      <c r="AA536" s="195"/>
      <c r="AB536" s="195"/>
      <c r="AC536" s="195"/>
      <c r="AD536" s="195"/>
      <c r="AE536" s="195"/>
      <c r="AF536" s="195"/>
      <c r="AG536" s="195"/>
      <c r="AH536" s="195"/>
      <c r="AI536" s="195"/>
      <c r="AJ536" s="195"/>
      <c r="AK536" s="195"/>
      <c r="AL536" s="195"/>
      <c r="AM536" s="195"/>
      <c r="AN536" s="195"/>
      <c r="AO536" s="195"/>
      <c r="AP536" s="195"/>
      <c r="AQ536" s="195"/>
      <c r="AR536" s="195"/>
      <c r="AS536" s="195"/>
      <c r="AT536" s="252">
        <v>20690000000</v>
      </c>
      <c r="AU536" s="252"/>
      <c r="AV536" s="252"/>
      <c r="AW536" s="252"/>
      <c r="AX536" s="252"/>
      <c r="AY536" s="252"/>
      <c r="AZ536" s="252"/>
      <c r="BA536" s="252"/>
      <c r="BB536" s="252"/>
      <c r="BC536" s="252"/>
      <c r="BD536" s="252"/>
      <c r="BE536" s="252"/>
      <c r="BF536" s="252"/>
      <c r="BG536" s="252"/>
      <c r="BH536" s="252"/>
      <c r="BI536" s="252"/>
      <c r="BJ536" s="252"/>
      <c r="BK536" s="252"/>
      <c r="BL536" s="252"/>
      <c r="BM536" s="252"/>
      <c r="BN536" s="252"/>
      <c r="BO536" s="252"/>
      <c r="BP536" s="252"/>
      <c r="BQ536" s="252"/>
      <c r="BR536" s="252"/>
      <c r="BS536" s="252"/>
      <c r="BT536" s="252"/>
      <c r="BU536" s="253">
        <v>20690000000</v>
      </c>
      <c r="BV536" s="253"/>
      <c r="BW536" s="253"/>
      <c r="BX536" s="253"/>
      <c r="BY536" s="253"/>
      <c r="BZ536" s="253"/>
      <c r="CA536" s="253"/>
      <c r="CB536" s="253"/>
      <c r="CC536" s="253"/>
      <c r="CD536" s="253"/>
      <c r="CE536" s="253"/>
      <c r="CF536" s="253"/>
      <c r="CG536" s="253"/>
      <c r="CH536" s="253"/>
      <c r="CI536" s="253"/>
      <c r="CJ536" s="253"/>
      <c r="CK536" s="253"/>
      <c r="CL536" s="253"/>
      <c r="CM536" s="253"/>
      <c r="CN536" s="253"/>
    </row>
    <row r="537" spans="1:92" ht="15.75" customHeight="1">
      <c r="A537" s="195" t="s">
        <v>467</v>
      </c>
      <c r="B537" s="195"/>
      <c r="C537" s="195"/>
      <c r="D537" s="195"/>
      <c r="E537" s="195"/>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6">
        <v>20690000000</v>
      </c>
      <c r="AU537" s="196"/>
      <c r="AV537" s="196"/>
      <c r="AW537" s="196"/>
      <c r="AX537" s="196"/>
      <c r="AY537" s="196"/>
      <c r="AZ537" s="196"/>
      <c r="BA537" s="196"/>
      <c r="BB537" s="196"/>
      <c r="BC537" s="196"/>
      <c r="BD537" s="196"/>
      <c r="BE537" s="196"/>
      <c r="BF537" s="196"/>
      <c r="BG537" s="196"/>
      <c r="BH537" s="196"/>
      <c r="BI537" s="196"/>
      <c r="BJ537" s="196"/>
      <c r="BK537" s="196"/>
      <c r="BL537" s="196"/>
      <c r="BM537" s="196"/>
      <c r="BN537" s="196"/>
      <c r="BO537" s="196"/>
      <c r="BP537" s="196"/>
      <c r="BQ537" s="196"/>
      <c r="BR537" s="196"/>
      <c r="BS537" s="196"/>
      <c r="BT537" s="196"/>
      <c r="BU537" s="197">
        <v>20690000000</v>
      </c>
      <c r="BV537" s="197"/>
      <c r="BW537" s="197"/>
      <c r="BX537" s="197"/>
      <c r="BY537" s="197"/>
      <c r="BZ537" s="197"/>
      <c r="CA537" s="197"/>
      <c r="CB537" s="197"/>
      <c r="CC537" s="197"/>
      <c r="CD537" s="197"/>
      <c r="CE537" s="197"/>
      <c r="CF537" s="197"/>
      <c r="CG537" s="197"/>
      <c r="CH537" s="197"/>
      <c r="CI537" s="197"/>
      <c r="CJ537" s="197"/>
      <c r="CK537" s="197"/>
      <c r="CL537" s="197"/>
      <c r="CM537" s="197"/>
      <c r="CN537" s="197"/>
    </row>
    <row r="538" spans="1:92" ht="15.75" customHeight="1">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189"/>
      <c r="AL538" s="189"/>
      <c r="AM538" s="189"/>
      <c r="AN538" s="189"/>
      <c r="AO538" s="189"/>
      <c r="AP538" s="189"/>
      <c r="AQ538" s="189"/>
      <c r="AR538" s="189"/>
      <c r="AS538" s="189"/>
      <c r="AT538" s="190">
        <v>0</v>
      </c>
      <c r="AU538" s="190"/>
      <c r="AV538" s="190"/>
      <c r="AW538" s="190"/>
      <c r="AX538" s="190"/>
      <c r="AY538" s="190"/>
      <c r="AZ538" s="190"/>
      <c r="BA538" s="190"/>
      <c r="BB538" s="190"/>
      <c r="BC538" s="190"/>
      <c r="BD538" s="190"/>
      <c r="BE538" s="190"/>
      <c r="BF538" s="190"/>
      <c r="BG538" s="190"/>
      <c r="BH538" s="190"/>
      <c r="BI538" s="190"/>
      <c r="BJ538" s="190"/>
      <c r="BK538" s="190"/>
      <c r="BL538" s="190"/>
      <c r="BM538" s="190"/>
      <c r="BN538" s="190"/>
      <c r="BO538" s="190"/>
      <c r="BP538" s="190"/>
      <c r="BQ538" s="190"/>
      <c r="BR538" s="190"/>
      <c r="BS538" s="190"/>
      <c r="BT538" s="190"/>
      <c r="BU538" s="191">
        <v>0</v>
      </c>
      <c r="BV538" s="191"/>
      <c r="BW538" s="191"/>
      <c r="BX538" s="191"/>
      <c r="BY538" s="191"/>
      <c r="BZ538" s="191"/>
      <c r="CA538" s="191"/>
      <c r="CB538" s="191"/>
      <c r="CC538" s="191"/>
      <c r="CD538" s="191"/>
      <c r="CE538" s="191"/>
      <c r="CF538" s="191"/>
      <c r="CG538" s="191"/>
      <c r="CH538" s="191"/>
      <c r="CI538" s="191"/>
      <c r="CJ538" s="191"/>
      <c r="CK538" s="191"/>
      <c r="CL538" s="191"/>
      <c r="CM538" s="191"/>
      <c r="CN538" s="191"/>
    </row>
    <row r="539" spans="1:92" ht="15.75" customHeight="1">
      <c r="A539" s="195" t="s">
        <v>1052</v>
      </c>
      <c r="B539" s="195"/>
      <c r="C539" s="195"/>
      <c r="D539" s="195"/>
      <c r="E539" s="195"/>
      <c r="F539" s="195"/>
      <c r="G539" s="195"/>
      <c r="H539" s="195"/>
      <c r="I539" s="195"/>
      <c r="J539" s="195"/>
      <c r="K539" s="195"/>
      <c r="L539" s="195"/>
      <c r="M539" s="195"/>
      <c r="N539" s="195"/>
      <c r="O539" s="195"/>
      <c r="P539" s="195"/>
      <c r="Q539" s="195"/>
      <c r="R539" s="195"/>
      <c r="S539" s="195"/>
      <c r="T539" s="195"/>
      <c r="U539" s="195"/>
      <c r="V539" s="195"/>
      <c r="W539" s="195"/>
      <c r="X539" s="195"/>
      <c r="Y539" s="195"/>
      <c r="Z539" s="195"/>
      <c r="AA539" s="195"/>
      <c r="AB539" s="195"/>
      <c r="AC539" s="195"/>
      <c r="AD539" s="195"/>
      <c r="AE539" s="195"/>
      <c r="AF539" s="195"/>
      <c r="AG539" s="195"/>
      <c r="AH539" s="195"/>
      <c r="AI539" s="195"/>
      <c r="AJ539" s="195"/>
      <c r="AK539" s="195"/>
      <c r="AL539" s="195"/>
      <c r="AM539" s="195"/>
      <c r="AN539" s="195"/>
      <c r="AO539" s="195"/>
      <c r="AP539" s="195"/>
      <c r="AQ539" s="195"/>
      <c r="AR539" s="195"/>
      <c r="AS539" s="195"/>
      <c r="AT539" s="196">
        <v>0</v>
      </c>
      <c r="AU539" s="196"/>
      <c r="AV539" s="196"/>
      <c r="AW539" s="196"/>
      <c r="AX539" s="196"/>
      <c r="AY539" s="196"/>
      <c r="AZ539" s="196"/>
      <c r="BA539" s="196"/>
      <c r="BB539" s="196"/>
      <c r="BC539" s="196"/>
      <c r="BD539" s="196"/>
      <c r="BE539" s="196"/>
      <c r="BF539" s="196"/>
      <c r="BG539" s="196"/>
      <c r="BH539" s="196"/>
      <c r="BI539" s="196"/>
      <c r="BJ539" s="196"/>
      <c r="BK539" s="196"/>
      <c r="BL539" s="196"/>
      <c r="BM539" s="196"/>
      <c r="BN539" s="196"/>
      <c r="BO539" s="196"/>
      <c r="BP539" s="196"/>
      <c r="BQ539" s="196"/>
      <c r="BR539" s="196"/>
      <c r="BS539" s="196"/>
      <c r="BT539" s="196"/>
      <c r="BU539" s="197">
        <v>0</v>
      </c>
      <c r="BV539" s="197"/>
      <c r="BW539" s="197"/>
      <c r="BX539" s="197"/>
      <c r="BY539" s="197"/>
      <c r="BZ539" s="197"/>
      <c r="CA539" s="197"/>
      <c r="CB539" s="197"/>
      <c r="CC539" s="197"/>
      <c r="CD539" s="197"/>
      <c r="CE539" s="197"/>
      <c r="CF539" s="197"/>
      <c r="CG539" s="197"/>
      <c r="CH539" s="197"/>
      <c r="CI539" s="197"/>
      <c r="CJ539" s="197"/>
      <c r="CK539" s="197"/>
      <c r="CL539" s="197"/>
      <c r="CM539" s="197"/>
      <c r="CN539" s="197"/>
    </row>
    <row r="540" spans="1:92" ht="15.75" customHeight="1">
      <c r="A540" s="195" t="s">
        <v>467</v>
      </c>
      <c r="B540" s="195"/>
      <c r="C540" s="195"/>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c r="Z540" s="195"/>
      <c r="AA540" s="195"/>
      <c r="AB540" s="195"/>
      <c r="AC540" s="195"/>
      <c r="AD540" s="195"/>
      <c r="AE540" s="195"/>
      <c r="AF540" s="195"/>
      <c r="AG540" s="195"/>
      <c r="AH540" s="195"/>
      <c r="AI540" s="195"/>
      <c r="AJ540" s="195"/>
      <c r="AK540" s="195"/>
      <c r="AL540" s="195"/>
      <c r="AM540" s="195"/>
      <c r="AN540" s="195"/>
      <c r="AO540" s="195"/>
      <c r="AP540" s="195"/>
      <c r="AQ540" s="195"/>
      <c r="AR540" s="195"/>
      <c r="AS540" s="195"/>
      <c r="AT540" s="196">
        <v>0</v>
      </c>
      <c r="AU540" s="196"/>
      <c r="AV540" s="196"/>
      <c r="AW540" s="196"/>
      <c r="AX540" s="196"/>
      <c r="AY540" s="196"/>
      <c r="AZ540" s="196"/>
      <c r="BA540" s="196"/>
      <c r="BB540" s="196"/>
      <c r="BC540" s="196"/>
      <c r="BD540" s="196"/>
      <c r="BE540" s="196"/>
      <c r="BF540" s="196"/>
      <c r="BG540" s="196"/>
      <c r="BH540" s="196"/>
      <c r="BI540" s="196"/>
      <c r="BJ540" s="196"/>
      <c r="BK540" s="196"/>
      <c r="BL540" s="196"/>
      <c r="BM540" s="196"/>
      <c r="BN540" s="196"/>
      <c r="BO540" s="196"/>
      <c r="BP540" s="196"/>
      <c r="BQ540" s="196"/>
      <c r="BR540" s="196"/>
      <c r="BS540" s="196"/>
      <c r="BT540" s="196"/>
      <c r="BU540" s="197">
        <v>0</v>
      </c>
      <c r="BV540" s="197"/>
      <c r="BW540" s="197"/>
      <c r="BX540" s="197"/>
      <c r="BY540" s="197"/>
      <c r="BZ540" s="197"/>
      <c r="CA540" s="197"/>
      <c r="CB540" s="197"/>
      <c r="CC540" s="197"/>
      <c r="CD540" s="197"/>
      <c r="CE540" s="197"/>
      <c r="CF540" s="197"/>
      <c r="CG540" s="197"/>
      <c r="CH540" s="197"/>
      <c r="CI540" s="197"/>
      <c r="CJ540" s="197"/>
      <c r="CK540" s="197"/>
      <c r="CL540" s="197"/>
      <c r="CM540" s="197"/>
      <c r="CN540" s="197"/>
    </row>
    <row r="541" spans="1:92" ht="15.75" customHeight="1">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89"/>
      <c r="AM541" s="189"/>
      <c r="AN541" s="189"/>
      <c r="AO541" s="189"/>
      <c r="AP541" s="189"/>
      <c r="AQ541" s="189"/>
      <c r="AR541" s="189"/>
      <c r="AS541" s="189"/>
      <c r="AT541" s="190">
        <v>0</v>
      </c>
      <c r="AU541" s="190"/>
      <c r="AV541" s="190"/>
      <c r="AW541" s="190"/>
      <c r="AX541" s="190"/>
      <c r="AY541" s="190"/>
      <c r="AZ541" s="190"/>
      <c r="BA541" s="190"/>
      <c r="BB541" s="190"/>
      <c r="BC541" s="190"/>
      <c r="BD541" s="190"/>
      <c r="BE541" s="190"/>
      <c r="BF541" s="190"/>
      <c r="BG541" s="190"/>
      <c r="BH541" s="190"/>
      <c r="BI541" s="190"/>
      <c r="BJ541" s="190"/>
      <c r="BK541" s="190"/>
      <c r="BL541" s="190"/>
      <c r="BM541" s="190"/>
      <c r="BN541" s="190"/>
      <c r="BO541" s="190"/>
      <c r="BP541" s="190"/>
      <c r="BQ541" s="190"/>
      <c r="BR541" s="190"/>
      <c r="BS541" s="190"/>
      <c r="BT541" s="190"/>
      <c r="BU541" s="191">
        <v>0</v>
      </c>
      <c r="BV541" s="191"/>
      <c r="BW541" s="191"/>
      <c r="BX541" s="191"/>
      <c r="BY541" s="191"/>
      <c r="BZ541" s="191"/>
      <c r="CA541" s="191"/>
      <c r="CB541" s="191"/>
      <c r="CC541" s="191"/>
      <c r="CD541" s="191"/>
      <c r="CE541" s="191"/>
      <c r="CF541" s="191"/>
      <c r="CG541" s="191"/>
      <c r="CH541" s="191"/>
      <c r="CI541" s="191"/>
      <c r="CJ541" s="191"/>
      <c r="CK541" s="191"/>
      <c r="CL541" s="191"/>
      <c r="CM541" s="191"/>
      <c r="CN541" s="191"/>
    </row>
    <row r="542" spans="1:92" ht="15.75" customHeight="1">
      <c r="A542" s="195" t="s">
        <v>1053</v>
      </c>
      <c r="B542" s="195"/>
      <c r="C542" s="195"/>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c r="Z542" s="195"/>
      <c r="AA542" s="195"/>
      <c r="AB542" s="195"/>
      <c r="AC542" s="195"/>
      <c r="AD542" s="195"/>
      <c r="AE542" s="195"/>
      <c r="AF542" s="195"/>
      <c r="AG542" s="195"/>
      <c r="AH542" s="195"/>
      <c r="AI542" s="195"/>
      <c r="AJ542" s="195"/>
      <c r="AK542" s="195"/>
      <c r="AL542" s="195"/>
      <c r="AM542" s="195"/>
      <c r="AN542" s="195"/>
      <c r="AO542" s="195"/>
      <c r="AP542" s="195"/>
      <c r="AQ542" s="195"/>
      <c r="AR542" s="195"/>
      <c r="AS542" s="195"/>
      <c r="AT542" s="196">
        <v>0</v>
      </c>
      <c r="AU542" s="196"/>
      <c r="AV542" s="196"/>
      <c r="AW542" s="196"/>
      <c r="AX542" s="196"/>
      <c r="AY542" s="196"/>
      <c r="AZ542" s="196"/>
      <c r="BA542" s="196"/>
      <c r="BB542" s="196"/>
      <c r="BC542" s="196"/>
      <c r="BD542" s="196"/>
      <c r="BE542" s="196"/>
      <c r="BF542" s="196"/>
      <c r="BG542" s="196"/>
      <c r="BH542" s="196"/>
      <c r="BI542" s="196"/>
      <c r="BJ542" s="196"/>
      <c r="BK542" s="196"/>
      <c r="BL542" s="196"/>
      <c r="BM542" s="196"/>
      <c r="BN542" s="196"/>
      <c r="BO542" s="196"/>
      <c r="BP542" s="196"/>
      <c r="BQ542" s="196"/>
      <c r="BR542" s="196"/>
      <c r="BS542" s="196"/>
      <c r="BT542" s="196"/>
      <c r="BU542" s="197">
        <v>0</v>
      </c>
      <c r="BV542" s="197"/>
      <c r="BW542" s="197"/>
      <c r="BX542" s="197"/>
      <c r="BY542" s="197"/>
      <c r="BZ542" s="197"/>
      <c r="CA542" s="197"/>
      <c r="CB542" s="197"/>
      <c r="CC542" s="197"/>
      <c r="CD542" s="197"/>
      <c r="CE542" s="197"/>
      <c r="CF542" s="197"/>
      <c r="CG542" s="197"/>
      <c r="CH542" s="197"/>
      <c r="CI542" s="197"/>
      <c r="CJ542" s="197"/>
      <c r="CK542" s="197"/>
      <c r="CL542" s="197"/>
      <c r="CM542" s="197"/>
      <c r="CN542" s="197"/>
    </row>
    <row r="543" spans="1:92" ht="15.75" customHeight="1">
      <c r="A543" s="195" t="s">
        <v>467</v>
      </c>
      <c r="B543" s="195"/>
      <c r="C543" s="195"/>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c r="Z543" s="195"/>
      <c r="AA543" s="195"/>
      <c r="AB543" s="195"/>
      <c r="AC543" s="195"/>
      <c r="AD543" s="195"/>
      <c r="AE543" s="195"/>
      <c r="AF543" s="195"/>
      <c r="AG543" s="195"/>
      <c r="AH543" s="195"/>
      <c r="AI543" s="195"/>
      <c r="AJ543" s="195"/>
      <c r="AK543" s="195"/>
      <c r="AL543" s="195"/>
      <c r="AM543" s="195"/>
      <c r="AN543" s="195"/>
      <c r="AO543" s="195"/>
      <c r="AP543" s="195"/>
      <c r="AQ543" s="195"/>
      <c r="AR543" s="195"/>
      <c r="AS543" s="195"/>
      <c r="AT543" s="196">
        <v>0</v>
      </c>
      <c r="AU543" s="196"/>
      <c r="AV543" s="196"/>
      <c r="AW543" s="196"/>
      <c r="AX543" s="196"/>
      <c r="AY543" s="196"/>
      <c r="AZ543" s="196"/>
      <c r="BA543" s="196"/>
      <c r="BB543" s="196"/>
      <c r="BC543" s="196"/>
      <c r="BD543" s="196"/>
      <c r="BE543" s="196"/>
      <c r="BF543" s="196"/>
      <c r="BG543" s="196"/>
      <c r="BH543" s="196"/>
      <c r="BI543" s="196"/>
      <c r="BJ543" s="196"/>
      <c r="BK543" s="196"/>
      <c r="BL543" s="196"/>
      <c r="BM543" s="196"/>
      <c r="BN543" s="196"/>
      <c r="BO543" s="196"/>
      <c r="BP543" s="196"/>
      <c r="BQ543" s="196"/>
      <c r="BR543" s="196"/>
      <c r="BS543" s="196"/>
      <c r="BT543" s="196"/>
      <c r="BU543" s="197">
        <v>0</v>
      </c>
      <c r="BV543" s="197"/>
      <c r="BW543" s="197"/>
      <c r="BX543" s="197"/>
      <c r="BY543" s="197"/>
      <c r="BZ543" s="197"/>
      <c r="CA543" s="197"/>
      <c r="CB543" s="197"/>
      <c r="CC543" s="197"/>
      <c r="CD543" s="197"/>
      <c r="CE543" s="197"/>
      <c r="CF543" s="197"/>
      <c r="CG543" s="197"/>
      <c r="CH543" s="197"/>
      <c r="CI543" s="197"/>
      <c r="CJ543" s="197"/>
      <c r="CK543" s="197"/>
      <c r="CL543" s="197"/>
      <c r="CM543" s="197"/>
      <c r="CN543" s="197"/>
    </row>
    <row r="544" spans="1:92" ht="15.75" customHeight="1">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c r="AS544" s="189"/>
      <c r="AT544" s="190">
        <v>0</v>
      </c>
      <c r="AU544" s="190"/>
      <c r="AV544" s="190"/>
      <c r="AW544" s="190"/>
      <c r="AX544" s="190"/>
      <c r="AY544" s="190"/>
      <c r="AZ544" s="190"/>
      <c r="BA544" s="190"/>
      <c r="BB544" s="190"/>
      <c r="BC544" s="190"/>
      <c r="BD544" s="190"/>
      <c r="BE544" s="190"/>
      <c r="BF544" s="190"/>
      <c r="BG544" s="190"/>
      <c r="BH544" s="190"/>
      <c r="BI544" s="190"/>
      <c r="BJ544" s="190"/>
      <c r="BK544" s="190"/>
      <c r="BL544" s="190"/>
      <c r="BM544" s="190"/>
      <c r="BN544" s="190"/>
      <c r="BO544" s="190"/>
      <c r="BP544" s="190"/>
      <c r="BQ544" s="190"/>
      <c r="BR544" s="190"/>
      <c r="BS544" s="190"/>
      <c r="BT544" s="190"/>
      <c r="BU544" s="191">
        <v>0</v>
      </c>
      <c r="BV544" s="191"/>
      <c r="BW544" s="191"/>
      <c r="BX544" s="191"/>
      <c r="BY544" s="191"/>
      <c r="BZ544" s="191"/>
      <c r="CA544" s="191"/>
      <c r="CB544" s="191"/>
      <c r="CC544" s="191"/>
      <c r="CD544" s="191"/>
      <c r="CE544" s="191"/>
      <c r="CF544" s="191"/>
      <c r="CG544" s="191"/>
      <c r="CH544" s="191"/>
      <c r="CI544" s="191"/>
      <c r="CJ544" s="191"/>
      <c r="CK544" s="191"/>
      <c r="CL544" s="191"/>
      <c r="CM544" s="191"/>
      <c r="CN544" s="191"/>
    </row>
    <row r="545" spans="1:92" ht="25.5" customHeight="1">
      <c r="A545" s="195" t="s">
        <v>1305</v>
      </c>
      <c r="B545" s="195"/>
      <c r="C545" s="195"/>
      <c r="D545" s="195"/>
      <c r="E545" s="195"/>
      <c r="F545" s="195"/>
      <c r="G545" s="195"/>
      <c r="H545" s="195"/>
      <c r="I545" s="195"/>
      <c r="J545" s="195"/>
      <c r="K545" s="195"/>
      <c r="L545" s="195"/>
      <c r="M545" s="195"/>
      <c r="N545" s="195"/>
      <c r="O545" s="195"/>
      <c r="P545" s="195"/>
      <c r="Q545" s="195"/>
      <c r="R545" s="195"/>
      <c r="S545" s="195"/>
      <c r="T545" s="195"/>
      <c r="U545" s="195"/>
      <c r="V545" s="195"/>
      <c r="W545" s="195"/>
      <c r="X545" s="195"/>
      <c r="Y545" s="195"/>
      <c r="Z545" s="195"/>
      <c r="AA545" s="195"/>
      <c r="AB545" s="195"/>
      <c r="AC545" s="195"/>
      <c r="AD545" s="195"/>
      <c r="AE545" s="195"/>
      <c r="AF545" s="195"/>
      <c r="AG545" s="195"/>
      <c r="AH545" s="195"/>
      <c r="AI545" s="195"/>
      <c r="AJ545" s="195"/>
      <c r="AK545" s="195"/>
      <c r="AL545" s="195"/>
      <c r="AM545" s="195"/>
      <c r="AN545" s="195"/>
      <c r="AO545" s="195"/>
      <c r="AP545" s="195"/>
      <c r="AQ545" s="195"/>
      <c r="AR545" s="195"/>
      <c r="AS545" s="195"/>
      <c r="AT545" s="196">
        <v>0</v>
      </c>
      <c r="AU545" s="196"/>
      <c r="AV545" s="196"/>
      <c r="AW545" s="196"/>
      <c r="AX545" s="196"/>
      <c r="AY545" s="196"/>
      <c r="AZ545" s="196"/>
      <c r="BA545" s="196"/>
      <c r="BB545" s="196"/>
      <c r="BC545" s="196"/>
      <c r="BD545" s="196"/>
      <c r="BE545" s="196"/>
      <c r="BF545" s="196"/>
      <c r="BG545" s="196"/>
      <c r="BH545" s="196"/>
      <c r="BI545" s="196"/>
      <c r="BJ545" s="196"/>
      <c r="BK545" s="196"/>
      <c r="BL545" s="196"/>
      <c r="BM545" s="196"/>
      <c r="BN545" s="196"/>
      <c r="BO545" s="196"/>
      <c r="BP545" s="196"/>
      <c r="BQ545" s="196"/>
      <c r="BR545" s="196"/>
      <c r="BS545" s="196"/>
      <c r="BT545" s="196"/>
      <c r="BU545" s="197">
        <v>0</v>
      </c>
      <c r="BV545" s="197"/>
      <c r="BW545" s="197"/>
      <c r="BX545" s="197"/>
      <c r="BY545" s="197"/>
      <c r="BZ545" s="197"/>
      <c r="CA545" s="197"/>
      <c r="CB545" s="197"/>
      <c r="CC545" s="197"/>
      <c r="CD545" s="197"/>
      <c r="CE545" s="197"/>
      <c r="CF545" s="197"/>
      <c r="CG545" s="197"/>
      <c r="CH545" s="197"/>
      <c r="CI545" s="197"/>
      <c r="CJ545" s="197"/>
      <c r="CK545" s="197"/>
      <c r="CL545" s="197"/>
      <c r="CM545" s="197"/>
      <c r="CN545" s="197"/>
    </row>
    <row r="546" spans="1:92" ht="15.75" customHeight="1">
      <c r="A546" s="189" t="s">
        <v>1297</v>
      </c>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189"/>
      <c r="AJ546" s="189"/>
      <c r="AK546" s="189"/>
      <c r="AL546" s="189"/>
      <c r="AM546" s="189"/>
      <c r="AN546" s="189"/>
      <c r="AO546" s="189"/>
      <c r="AP546" s="189"/>
      <c r="AQ546" s="189"/>
      <c r="AR546" s="189"/>
      <c r="AS546" s="189"/>
      <c r="AT546" s="190">
        <f>1117821900000</f>
        <v>1117821900000</v>
      </c>
      <c r="AU546" s="190"/>
      <c r="AV546" s="190"/>
      <c r="AW546" s="190"/>
      <c r="AX546" s="190"/>
      <c r="AY546" s="190"/>
      <c r="AZ546" s="190"/>
      <c r="BA546" s="190"/>
      <c r="BB546" s="190"/>
      <c r="BC546" s="190"/>
      <c r="BD546" s="190"/>
      <c r="BE546" s="190"/>
      <c r="BF546" s="190"/>
      <c r="BG546" s="190"/>
      <c r="BH546" s="190"/>
      <c r="BI546" s="190"/>
      <c r="BJ546" s="190"/>
      <c r="BK546" s="190"/>
      <c r="BL546" s="190"/>
      <c r="BM546" s="190"/>
      <c r="BN546" s="190"/>
      <c r="BO546" s="190"/>
      <c r="BP546" s="190"/>
      <c r="BQ546" s="190"/>
      <c r="BR546" s="190"/>
      <c r="BS546" s="190"/>
      <c r="BT546" s="190"/>
      <c r="BU546" s="191">
        <v>1187530010000</v>
      </c>
      <c r="BV546" s="191"/>
      <c r="BW546" s="191"/>
      <c r="BX546" s="191"/>
      <c r="BY546" s="191"/>
      <c r="BZ546" s="191"/>
      <c r="CA546" s="191"/>
      <c r="CB546" s="191"/>
      <c r="CC546" s="191"/>
      <c r="CD546" s="191"/>
      <c r="CE546" s="191"/>
      <c r="CF546" s="191"/>
      <c r="CG546" s="191"/>
      <c r="CH546" s="191"/>
      <c r="CI546" s="191"/>
      <c r="CJ546" s="191"/>
      <c r="CK546" s="191"/>
      <c r="CL546" s="191"/>
      <c r="CM546" s="191"/>
      <c r="CN546" s="191"/>
    </row>
    <row r="547" spans="1:92" ht="15.75" customHeight="1">
      <c r="A547" s="189" t="s">
        <v>1298</v>
      </c>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189"/>
      <c r="AJ547" s="189"/>
      <c r="AK547" s="189"/>
      <c r="AL547" s="189"/>
      <c r="AM547" s="189"/>
      <c r="AN547" s="189"/>
      <c r="AO547" s="189"/>
      <c r="AP547" s="189"/>
      <c r="AQ547" s="189"/>
      <c r="AR547" s="189"/>
      <c r="AS547" s="189"/>
      <c r="AT547" s="190">
        <v>3100350000</v>
      </c>
      <c r="AU547" s="190"/>
      <c r="AV547" s="190"/>
      <c r="AW547" s="190"/>
      <c r="AX547" s="190"/>
      <c r="AY547" s="190"/>
      <c r="AZ547" s="190"/>
      <c r="BA547" s="190"/>
      <c r="BB547" s="190"/>
      <c r="BC547" s="190"/>
      <c r="BD547" s="190"/>
      <c r="BE547" s="190"/>
      <c r="BF547" s="190"/>
      <c r="BG547" s="190"/>
      <c r="BH547" s="190"/>
      <c r="BI547" s="190"/>
      <c r="BJ547" s="190"/>
      <c r="BK547" s="190"/>
      <c r="BL547" s="190"/>
      <c r="BM547" s="190"/>
      <c r="BN547" s="190"/>
      <c r="BO547" s="190"/>
      <c r="BP547" s="190"/>
      <c r="BQ547" s="190"/>
      <c r="BR547" s="190"/>
      <c r="BS547" s="190"/>
      <c r="BT547" s="190"/>
      <c r="BU547" s="191">
        <v>3100350000</v>
      </c>
      <c r="BV547" s="191"/>
      <c r="BW547" s="191"/>
      <c r="BX547" s="191"/>
      <c r="BY547" s="191"/>
      <c r="BZ547" s="191"/>
      <c r="CA547" s="191"/>
      <c r="CB547" s="191"/>
      <c r="CC547" s="191"/>
      <c r="CD547" s="191"/>
      <c r="CE547" s="191"/>
      <c r="CF547" s="191"/>
      <c r="CG547" s="191"/>
      <c r="CH547" s="191"/>
      <c r="CI547" s="191"/>
      <c r="CJ547" s="191"/>
      <c r="CK547" s="191"/>
      <c r="CL547" s="191"/>
      <c r="CM547" s="191"/>
      <c r="CN547" s="191"/>
    </row>
    <row r="548" spans="1:92" ht="15.75" customHeight="1">
      <c r="A548" s="189" t="s">
        <v>1299</v>
      </c>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189"/>
      <c r="AK548" s="189"/>
      <c r="AL548" s="189"/>
      <c r="AM548" s="189"/>
      <c r="AN548" s="189"/>
      <c r="AO548" s="189"/>
      <c r="AP548" s="189"/>
      <c r="AQ548" s="189"/>
      <c r="AR548" s="189"/>
      <c r="AS548" s="189"/>
      <c r="AT548" s="190">
        <v>0</v>
      </c>
      <c r="AU548" s="190"/>
      <c r="AV548" s="190"/>
      <c r="AW548" s="190"/>
      <c r="AX548" s="190"/>
      <c r="AY548" s="190"/>
      <c r="AZ548" s="190"/>
      <c r="BA548" s="190"/>
      <c r="BB548" s="190"/>
      <c r="BC548" s="190"/>
      <c r="BD548" s="190"/>
      <c r="BE548" s="190"/>
      <c r="BF548" s="190"/>
      <c r="BG548" s="190"/>
      <c r="BH548" s="190"/>
      <c r="BI548" s="190"/>
      <c r="BJ548" s="190"/>
      <c r="BK548" s="190"/>
      <c r="BL548" s="190"/>
      <c r="BM548" s="190"/>
      <c r="BN548" s="190"/>
      <c r="BO548" s="190"/>
      <c r="BP548" s="190"/>
      <c r="BQ548" s="190"/>
      <c r="BR548" s="190"/>
      <c r="BS548" s="190"/>
      <c r="BT548" s="190"/>
      <c r="BU548" s="191">
        <v>0</v>
      </c>
      <c r="BV548" s="191"/>
      <c r="BW548" s="191"/>
      <c r="BX548" s="191"/>
      <c r="BY548" s="191"/>
      <c r="BZ548" s="191"/>
      <c r="CA548" s="191"/>
      <c r="CB548" s="191"/>
      <c r="CC548" s="191"/>
      <c r="CD548" s="191"/>
      <c r="CE548" s="191"/>
      <c r="CF548" s="191"/>
      <c r="CG548" s="191"/>
      <c r="CH548" s="191"/>
      <c r="CI548" s="191"/>
      <c r="CJ548" s="191"/>
      <c r="CK548" s="191"/>
      <c r="CL548" s="191"/>
      <c r="CM548" s="191"/>
      <c r="CN548" s="191"/>
    </row>
    <row r="549" spans="1:92" ht="15.75" customHeight="1">
      <c r="A549" s="189" t="s">
        <v>1300</v>
      </c>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189"/>
      <c r="AL549" s="189"/>
      <c r="AM549" s="189"/>
      <c r="AN549" s="189"/>
      <c r="AO549" s="189"/>
      <c r="AP549" s="189"/>
      <c r="AQ549" s="189"/>
      <c r="AR549" s="189"/>
      <c r="AS549" s="189"/>
      <c r="AT549" s="190">
        <v>0</v>
      </c>
      <c r="AU549" s="190"/>
      <c r="AV549" s="190"/>
      <c r="AW549" s="190"/>
      <c r="AX549" s="190"/>
      <c r="AY549" s="190"/>
      <c r="AZ549" s="190"/>
      <c r="BA549" s="190"/>
      <c r="BB549" s="190"/>
      <c r="BC549" s="190"/>
      <c r="BD549" s="190"/>
      <c r="BE549" s="190"/>
      <c r="BF549" s="190"/>
      <c r="BG549" s="190"/>
      <c r="BH549" s="190"/>
      <c r="BI549" s="190"/>
      <c r="BJ549" s="190"/>
      <c r="BK549" s="190"/>
      <c r="BL549" s="190"/>
      <c r="BM549" s="190"/>
      <c r="BN549" s="190"/>
      <c r="BO549" s="190"/>
      <c r="BP549" s="190"/>
      <c r="BQ549" s="190"/>
      <c r="BR549" s="190"/>
      <c r="BS549" s="190"/>
      <c r="BT549" s="190"/>
      <c r="BU549" s="191">
        <v>0</v>
      </c>
      <c r="BV549" s="191"/>
      <c r="BW549" s="191"/>
      <c r="BX549" s="191"/>
      <c r="BY549" s="191"/>
      <c r="BZ549" s="191"/>
      <c r="CA549" s="191"/>
      <c r="CB549" s="191"/>
      <c r="CC549" s="191"/>
      <c r="CD549" s="191"/>
      <c r="CE549" s="191"/>
      <c r="CF549" s="191"/>
      <c r="CG549" s="191"/>
      <c r="CH549" s="191"/>
      <c r="CI549" s="191"/>
      <c r="CJ549" s="191"/>
      <c r="CK549" s="191"/>
      <c r="CL549" s="191"/>
      <c r="CM549" s="191"/>
      <c r="CN549" s="191"/>
    </row>
    <row r="550" spans="1:92" ht="15.75" customHeight="1">
      <c r="A550" s="189" t="s">
        <v>1301</v>
      </c>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189"/>
      <c r="AJ550" s="189"/>
      <c r="AK550" s="189"/>
      <c r="AL550" s="189"/>
      <c r="AM550" s="189"/>
      <c r="AN550" s="189"/>
      <c r="AO550" s="189"/>
      <c r="AP550" s="189"/>
      <c r="AQ550" s="189"/>
      <c r="AR550" s="189"/>
      <c r="AS550" s="189"/>
      <c r="AT550" s="190">
        <f>63199200000-AT561</f>
        <v>29467600000</v>
      </c>
      <c r="AU550" s="190"/>
      <c r="AV550" s="190"/>
      <c r="AW550" s="190"/>
      <c r="AX550" s="190"/>
      <c r="AY550" s="190"/>
      <c r="AZ550" s="190"/>
      <c r="BA550" s="190"/>
      <c r="BB550" s="190"/>
      <c r="BC550" s="190"/>
      <c r="BD550" s="190"/>
      <c r="BE550" s="190"/>
      <c r="BF550" s="190"/>
      <c r="BG550" s="190"/>
      <c r="BH550" s="190"/>
      <c r="BI550" s="190"/>
      <c r="BJ550" s="190"/>
      <c r="BK550" s="190"/>
      <c r="BL550" s="190"/>
      <c r="BM550" s="190"/>
      <c r="BN550" s="190"/>
      <c r="BO550" s="190"/>
      <c r="BP550" s="190"/>
      <c r="BQ550" s="190"/>
      <c r="BR550" s="190"/>
      <c r="BS550" s="190"/>
      <c r="BT550" s="190"/>
      <c r="BU550" s="191">
        <v>81563700000</v>
      </c>
      <c r="BV550" s="191"/>
      <c r="BW550" s="191"/>
      <c r="BX550" s="191"/>
      <c r="BY550" s="191"/>
      <c r="BZ550" s="191"/>
      <c r="CA550" s="191"/>
      <c r="CB550" s="191"/>
      <c r="CC550" s="191"/>
      <c r="CD550" s="191"/>
      <c r="CE550" s="191"/>
      <c r="CF550" s="191"/>
      <c r="CG550" s="191"/>
      <c r="CH550" s="191"/>
      <c r="CI550" s="191"/>
      <c r="CJ550" s="191"/>
      <c r="CK550" s="191"/>
      <c r="CL550" s="191"/>
      <c r="CM550" s="191"/>
      <c r="CN550" s="191"/>
    </row>
    <row r="551" spans="1:92" ht="15.75" customHeight="1">
      <c r="A551" s="189" t="s">
        <v>1302</v>
      </c>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AN551" s="189"/>
      <c r="AO551" s="189"/>
      <c r="AP551" s="189"/>
      <c r="AQ551" s="189"/>
      <c r="AR551" s="189"/>
      <c r="AS551" s="189"/>
      <c r="AT551" s="190">
        <v>0</v>
      </c>
      <c r="AU551" s="190"/>
      <c r="AV551" s="190"/>
      <c r="AW551" s="190"/>
      <c r="AX551" s="190"/>
      <c r="AY551" s="190"/>
      <c r="AZ551" s="190"/>
      <c r="BA551" s="190"/>
      <c r="BB551" s="190"/>
      <c r="BC551" s="190"/>
      <c r="BD551" s="190"/>
      <c r="BE551" s="190"/>
      <c r="BF551" s="190"/>
      <c r="BG551" s="190"/>
      <c r="BH551" s="190"/>
      <c r="BI551" s="190"/>
      <c r="BJ551" s="190"/>
      <c r="BK551" s="190"/>
      <c r="BL551" s="190"/>
      <c r="BM551" s="190"/>
      <c r="BN551" s="190"/>
      <c r="BO551" s="190"/>
      <c r="BP551" s="190"/>
      <c r="BQ551" s="190"/>
      <c r="BR551" s="190"/>
      <c r="BS551" s="190"/>
      <c r="BT551" s="190"/>
      <c r="BU551" s="191">
        <v>0</v>
      </c>
      <c r="BV551" s="191"/>
      <c r="BW551" s="191"/>
      <c r="BX551" s="191"/>
      <c r="BY551" s="191"/>
      <c r="BZ551" s="191"/>
      <c r="CA551" s="191"/>
      <c r="CB551" s="191"/>
      <c r="CC551" s="191"/>
      <c r="CD551" s="191"/>
      <c r="CE551" s="191"/>
      <c r="CF551" s="191"/>
      <c r="CG551" s="191"/>
      <c r="CH551" s="191"/>
      <c r="CI551" s="191"/>
      <c r="CJ551" s="191"/>
      <c r="CK551" s="191"/>
      <c r="CL551" s="191"/>
      <c r="CM551" s="191"/>
      <c r="CN551" s="191"/>
    </row>
    <row r="552" spans="1:92" ht="15.75" customHeight="1">
      <c r="A552" s="195" t="s">
        <v>467</v>
      </c>
      <c r="B552" s="195"/>
      <c r="C552" s="195"/>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c r="Z552" s="195"/>
      <c r="AA552" s="195"/>
      <c r="AB552" s="195"/>
      <c r="AC552" s="195"/>
      <c r="AD552" s="195"/>
      <c r="AE552" s="195"/>
      <c r="AF552" s="195"/>
      <c r="AG552" s="195"/>
      <c r="AH552" s="195"/>
      <c r="AI552" s="195"/>
      <c r="AJ552" s="195"/>
      <c r="AK552" s="195"/>
      <c r="AL552" s="195"/>
      <c r="AM552" s="195"/>
      <c r="AN552" s="195"/>
      <c r="AO552" s="195"/>
      <c r="AP552" s="195"/>
      <c r="AQ552" s="195"/>
      <c r="AR552" s="195"/>
      <c r="AS552" s="195"/>
      <c r="AT552" s="196">
        <f>AT550+AT546+AT547</f>
        <v>1150389850000</v>
      </c>
      <c r="AU552" s="196"/>
      <c r="AV552" s="196"/>
      <c r="AW552" s="196"/>
      <c r="AX552" s="196"/>
      <c r="AY552" s="196"/>
      <c r="AZ552" s="196"/>
      <c r="BA552" s="196"/>
      <c r="BB552" s="196"/>
      <c r="BC552" s="196"/>
      <c r="BD552" s="196"/>
      <c r="BE552" s="196"/>
      <c r="BF552" s="196"/>
      <c r="BG552" s="196"/>
      <c r="BH552" s="196"/>
      <c r="BI552" s="196"/>
      <c r="BJ552" s="196"/>
      <c r="BK552" s="196"/>
      <c r="BL552" s="196"/>
      <c r="BM552" s="196"/>
      <c r="BN552" s="196"/>
      <c r="BO552" s="196"/>
      <c r="BP552" s="196"/>
      <c r="BQ552" s="196"/>
      <c r="BR552" s="196"/>
      <c r="BS552" s="196"/>
      <c r="BT552" s="196"/>
      <c r="BU552" s="197">
        <f>BU550+BU547+BU546</f>
        <v>1272194060000</v>
      </c>
      <c r="BV552" s="197"/>
      <c r="BW552" s="197"/>
      <c r="BX552" s="197"/>
      <c r="BY552" s="197"/>
      <c r="BZ552" s="197"/>
      <c r="CA552" s="197"/>
      <c r="CB552" s="197"/>
      <c r="CC552" s="197"/>
      <c r="CD552" s="197"/>
      <c r="CE552" s="197"/>
      <c r="CF552" s="197"/>
      <c r="CG552" s="197"/>
      <c r="CH552" s="197"/>
      <c r="CI552" s="197"/>
      <c r="CJ552" s="197"/>
      <c r="CK552" s="197"/>
      <c r="CL552" s="197"/>
      <c r="CM552" s="197"/>
      <c r="CN552" s="197"/>
    </row>
    <row r="553" spans="1:92" ht="15.75" customHeight="1">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189"/>
      <c r="AJ553" s="189"/>
      <c r="AK553" s="189"/>
      <c r="AL553" s="189"/>
      <c r="AM553" s="189"/>
      <c r="AN553" s="189"/>
      <c r="AO553" s="189"/>
      <c r="AP553" s="189"/>
      <c r="AQ553" s="189"/>
      <c r="AR553" s="189"/>
      <c r="AS553" s="189"/>
      <c r="AT553" s="190">
        <v>0</v>
      </c>
      <c r="AU553" s="190"/>
      <c r="AV553" s="190"/>
      <c r="AW553" s="190"/>
      <c r="AX553" s="190"/>
      <c r="AY553" s="190"/>
      <c r="AZ553" s="190"/>
      <c r="BA553" s="190"/>
      <c r="BB553" s="190"/>
      <c r="BC553" s="190"/>
      <c r="BD553" s="190"/>
      <c r="BE553" s="190"/>
      <c r="BF553" s="190"/>
      <c r="BG553" s="190"/>
      <c r="BH553" s="190"/>
      <c r="BI553" s="190"/>
      <c r="BJ553" s="190"/>
      <c r="BK553" s="190"/>
      <c r="BL553" s="190"/>
      <c r="BM553" s="190"/>
      <c r="BN553" s="190"/>
      <c r="BO553" s="190"/>
      <c r="BP553" s="190"/>
      <c r="BQ553" s="190"/>
      <c r="BR553" s="190"/>
      <c r="BS553" s="190"/>
      <c r="BT553" s="190"/>
      <c r="BU553" s="191">
        <v>0</v>
      </c>
      <c r="BV553" s="191"/>
      <c r="BW553" s="191"/>
      <c r="BX553" s="191"/>
      <c r="BY553" s="191"/>
      <c r="BZ553" s="191"/>
      <c r="CA553" s="191"/>
      <c r="CB553" s="191"/>
      <c r="CC553" s="191"/>
      <c r="CD553" s="191"/>
      <c r="CE553" s="191"/>
      <c r="CF553" s="191"/>
      <c r="CG553" s="191"/>
      <c r="CH553" s="191"/>
      <c r="CI553" s="191"/>
      <c r="CJ553" s="191"/>
      <c r="CK553" s="191"/>
      <c r="CL553" s="191"/>
      <c r="CM553" s="191"/>
      <c r="CN553" s="191"/>
    </row>
    <row r="554" spans="1:92" ht="25.5" customHeight="1">
      <c r="A554" s="195" t="s">
        <v>1054</v>
      </c>
      <c r="B554" s="195"/>
      <c r="C554" s="195"/>
      <c r="D554" s="195"/>
      <c r="E554" s="195"/>
      <c r="F554" s="195"/>
      <c r="G554" s="195"/>
      <c r="H554" s="195"/>
      <c r="I554" s="195"/>
      <c r="J554" s="195"/>
      <c r="K554" s="195"/>
      <c r="L554" s="195"/>
      <c r="M554" s="195"/>
      <c r="N554" s="195"/>
      <c r="O554" s="195"/>
      <c r="P554" s="195"/>
      <c r="Q554" s="195"/>
      <c r="R554" s="195"/>
      <c r="S554" s="195"/>
      <c r="T554" s="195"/>
      <c r="U554" s="195"/>
      <c r="V554" s="195"/>
      <c r="W554" s="195"/>
      <c r="X554" s="195"/>
      <c r="Y554" s="195"/>
      <c r="Z554" s="195"/>
      <c r="AA554" s="195"/>
      <c r="AB554" s="195"/>
      <c r="AC554" s="195"/>
      <c r="AD554" s="195"/>
      <c r="AE554" s="195"/>
      <c r="AF554" s="195"/>
      <c r="AG554" s="195"/>
      <c r="AH554" s="195"/>
      <c r="AI554" s="195"/>
      <c r="AJ554" s="195"/>
      <c r="AK554" s="195"/>
      <c r="AL554" s="195"/>
      <c r="AM554" s="195"/>
      <c r="AN554" s="195"/>
      <c r="AO554" s="195"/>
      <c r="AP554" s="195"/>
      <c r="AQ554" s="195"/>
      <c r="AR554" s="195"/>
      <c r="AS554" s="195"/>
      <c r="AT554" s="196">
        <v>0</v>
      </c>
      <c r="AU554" s="196"/>
      <c r="AV554" s="196"/>
      <c r="AW554" s="196"/>
      <c r="AX554" s="196"/>
      <c r="AY554" s="196"/>
      <c r="AZ554" s="196"/>
      <c r="BA554" s="196"/>
      <c r="BB554" s="196"/>
      <c r="BC554" s="196"/>
      <c r="BD554" s="196"/>
      <c r="BE554" s="196"/>
      <c r="BF554" s="196"/>
      <c r="BG554" s="196"/>
      <c r="BH554" s="196"/>
      <c r="BI554" s="196"/>
      <c r="BJ554" s="196"/>
      <c r="BK554" s="196"/>
      <c r="BL554" s="196"/>
      <c r="BM554" s="196"/>
      <c r="BN554" s="196"/>
      <c r="BO554" s="196"/>
      <c r="BP554" s="196"/>
      <c r="BQ554" s="196"/>
      <c r="BR554" s="196"/>
      <c r="BS554" s="196"/>
      <c r="BT554" s="196"/>
      <c r="BU554" s="197">
        <v>0</v>
      </c>
      <c r="BV554" s="197"/>
      <c r="BW554" s="197"/>
      <c r="BX554" s="197"/>
      <c r="BY554" s="197"/>
      <c r="BZ554" s="197"/>
      <c r="CA554" s="197"/>
      <c r="CB554" s="197"/>
      <c r="CC554" s="197"/>
      <c r="CD554" s="197"/>
      <c r="CE554" s="197"/>
      <c r="CF554" s="197"/>
      <c r="CG554" s="197"/>
      <c r="CH554" s="197"/>
      <c r="CI554" s="197"/>
      <c r="CJ554" s="197"/>
      <c r="CK554" s="197"/>
      <c r="CL554" s="197"/>
      <c r="CM554" s="197"/>
      <c r="CN554" s="197"/>
    </row>
    <row r="555" spans="1:92" ht="25.5" customHeight="1">
      <c r="A555" s="189" t="s">
        <v>1303</v>
      </c>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189"/>
      <c r="AL555" s="189"/>
      <c r="AM555" s="189"/>
      <c r="AN555" s="189"/>
      <c r="AO555" s="189"/>
      <c r="AP555" s="189"/>
      <c r="AQ555" s="189"/>
      <c r="AR555" s="189"/>
      <c r="AS555" s="189"/>
      <c r="AT555" s="190">
        <v>664250000</v>
      </c>
      <c r="AU555" s="190"/>
      <c r="AV555" s="190"/>
      <c r="AW555" s="190"/>
      <c r="AX555" s="190"/>
      <c r="AY555" s="190"/>
      <c r="AZ555" s="190"/>
      <c r="BA555" s="190"/>
      <c r="BB555" s="190"/>
      <c r="BC555" s="190"/>
      <c r="BD555" s="190"/>
      <c r="BE555" s="190"/>
      <c r="BF555" s="190"/>
      <c r="BG555" s="190"/>
      <c r="BH555" s="190"/>
      <c r="BI555" s="190"/>
      <c r="BJ555" s="190"/>
      <c r="BK555" s="190"/>
      <c r="BL555" s="190"/>
      <c r="BM555" s="190"/>
      <c r="BN555" s="190"/>
      <c r="BO555" s="190"/>
      <c r="BP555" s="190"/>
      <c r="BQ555" s="190"/>
      <c r="BR555" s="190"/>
      <c r="BS555" s="190"/>
      <c r="BT555" s="190"/>
      <c r="BU555" s="191">
        <v>615760000</v>
      </c>
      <c r="BV555" s="191"/>
      <c r="BW555" s="191"/>
      <c r="BX555" s="191"/>
      <c r="BY555" s="191"/>
      <c r="BZ555" s="191"/>
      <c r="CA555" s="191"/>
      <c r="CB555" s="191"/>
      <c r="CC555" s="191"/>
      <c r="CD555" s="191"/>
      <c r="CE555" s="191"/>
      <c r="CF555" s="191"/>
      <c r="CG555" s="191"/>
      <c r="CH555" s="191"/>
      <c r="CI555" s="191"/>
      <c r="CJ555" s="191"/>
      <c r="CK555" s="191"/>
      <c r="CL555" s="191"/>
      <c r="CM555" s="191"/>
      <c r="CN555" s="191"/>
    </row>
    <row r="556" spans="1:92" ht="25.5" customHeight="1">
      <c r="A556" s="189" t="s">
        <v>1304</v>
      </c>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189"/>
      <c r="AJ556" s="189"/>
      <c r="AK556" s="189"/>
      <c r="AL556" s="189"/>
      <c r="AM556" s="189"/>
      <c r="AN556" s="189"/>
      <c r="AO556" s="189"/>
      <c r="AP556" s="189"/>
      <c r="AQ556" s="189"/>
      <c r="AR556" s="189"/>
      <c r="AS556" s="189"/>
      <c r="AT556" s="190">
        <v>135000000000</v>
      </c>
      <c r="AU556" s="190"/>
      <c r="AV556" s="190"/>
      <c r="AW556" s="190"/>
      <c r="AX556" s="190"/>
      <c r="AY556" s="190"/>
      <c r="AZ556" s="190"/>
      <c r="BA556" s="190"/>
      <c r="BB556" s="190"/>
      <c r="BC556" s="190"/>
      <c r="BD556" s="190"/>
      <c r="BE556" s="190"/>
      <c r="BF556" s="190"/>
      <c r="BG556" s="190"/>
      <c r="BH556" s="190"/>
      <c r="BI556" s="190"/>
      <c r="BJ556" s="190"/>
      <c r="BK556" s="190"/>
      <c r="BL556" s="190"/>
      <c r="BM556" s="190"/>
      <c r="BN556" s="190"/>
      <c r="BO556" s="190"/>
      <c r="BP556" s="190"/>
      <c r="BQ556" s="190"/>
      <c r="BR556" s="190"/>
      <c r="BS556" s="190"/>
      <c r="BT556" s="190"/>
      <c r="BU556" s="191">
        <v>135079360000</v>
      </c>
      <c r="BV556" s="191"/>
      <c r="BW556" s="191"/>
      <c r="BX556" s="191"/>
      <c r="BY556" s="191"/>
      <c r="BZ556" s="191"/>
      <c r="CA556" s="191"/>
      <c r="CB556" s="191"/>
      <c r="CC556" s="191"/>
      <c r="CD556" s="191"/>
      <c r="CE556" s="191"/>
      <c r="CF556" s="191"/>
      <c r="CG556" s="191"/>
      <c r="CH556" s="191"/>
      <c r="CI556" s="191"/>
      <c r="CJ556" s="191"/>
      <c r="CK556" s="191"/>
      <c r="CL556" s="191"/>
      <c r="CM556" s="191"/>
      <c r="CN556" s="191"/>
    </row>
    <row r="557" spans="1:92" ht="15.75" customHeight="1">
      <c r="A557" s="189" t="s">
        <v>1047</v>
      </c>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189"/>
      <c r="AJ557" s="189"/>
      <c r="AK557" s="189"/>
      <c r="AL557" s="189"/>
      <c r="AM557" s="189"/>
      <c r="AN557" s="189"/>
      <c r="AO557" s="189"/>
      <c r="AP557" s="189"/>
      <c r="AQ557" s="189"/>
      <c r="AR557" s="189"/>
      <c r="AS557" s="189"/>
      <c r="AT557" s="190">
        <v>0</v>
      </c>
      <c r="AU557" s="190"/>
      <c r="AV557" s="190"/>
      <c r="AW557" s="190"/>
      <c r="AX557" s="190"/>
      <c r="AY557" s="190"/>
      <c r="AZ557" s="190"/>
      <c r="BA557" s="190"/>
      <c r="BB557" s="190"/>
      <c r="BC557" s="190"/>
      <c r="BD557" s="190"/>
      <c r="BE557" s="190"/>
      <c r="BF557" s="190"/>
      <c r="BG557" s="190"/>
      <c r="BH557" s="190"/>
      <c r="BI557" s="190"/>
      <c r="BJ557" s="190"/>
      <c r="BK557" s="190"/>
      <c r="BL557" s="190"/>
      <c r="BM557" s="190"/>
      <c r="BN557" s="190"/>
      <c r="BO557" s="190"/>
      <c r="BP557" s="190"/>
      <c r="BQ557" s="190"/>
      <c r="BR557" s="190"/>
      <c r="BS557" s="190"/>
      <c r="BT557" s="190"/>
      <c r="BU557" s="191">
        <v>0</v>
      </c>
      <c r="BV557" s="191"/>
      <c r="BW557" s="191"/>
      <c r="BX557" s="191"/>
      <c r="BY557" s="191"/>
      <c r="BZ557" s="191"/>
      <c r="CA557" s="191"/>
      <c r="CB557" s="191"/>
      <c r="CC557" s="191"/>
      <c r="CD557" s="191"/>
      <c r="CE557" s="191"/>
      <c r="CF557" s="191"/>
      <c r="CG557" s="191"/>
      <c r="CH557" s="191"/>
      <c r="CI557" s="191"/>
      <c r="CJ557" s="191"/>
      <c r="CK557" s="191"/>
      <c r="CL557" s="191"/>
      <c r="CM557" s="191"/>
      <c r="CN557" s="191"/>
    </row>
    <row r="558" spans="1:92" ht="25.5" customHeight="1">
      <c r="A558" s="189" t="s">
        <v>1048</v>
      </c>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189"/>
      <c r="AJ558" s="189"/>
      <c r="AK558" s="189"/>
      <c r="AL558" s="189"/>
      <c r="AM558" s="189"/>
      <c r="AN558" s="189"/>
      <c r="AO558" s="189"/>
      <c r="AP558" s="189"/>
      <c r="AQ558" s="189"/>
      <c r="AR558" s="189"/>
      <c r="AS558" s="189"/>
      <c r="AT558" s="190">
        <v>0</v>
      </c>
      <c r="AU558" s="190"/>
      <c r="AV558" s="190"/>
      <c r="AW558" s="190"/>
      <c r="AX558" s="190"/>
      <c r="AY558" s="190"/>
      <c r="AZ558" s="190"/>
      <c r="BA558" s="190"/>
      <c r="BB558" s="190"/>
      <c r="BC558" s="190"/>
      <c r="BD558" s="190"/>
      <c r="BE558" s="190"/>
      <c r="BF558" s="190"/>
      <c r="BG558" s="190"/>
      <c r="BH558" s="190"/>
      <c r="BI558" s="190"/>
      <c r="BJ558" s="190"/>
      <c r="BK558" s="190"/>
      <c r="BL558" s="190"/>
      <c r="BM558" s="190"/>
      <c r="BN558" s="190"/>
      <c r="BO558" s="190"/>
      <c r="BP558" s="190"/>
      <c r="BQ558" s="190"/>
      <c r="BR558" s="190"/>
      <c r="BS558" s="190"/>
      <c r="BT558" s="190"/>
      <c r="BU558" s="191">
        <v>0</v>
      </c>
      <c r="BV558" s="191"/>
      <c r="BW558" s="191"/>
      <c r="BX558" s="191"/>
      <c r="BY558" s="191"/>
      <c r="BZ558" s="191"/>
      <c r="CA558" s="191"/>
      <c r="CB558" s="191"/>
      <c r="CC558" s="191"/>
      <c r="CD558" s="191"/>
      <c r="CE558" s="191"/>
      <c r="CF558" s="191"/>
      <c r="CG558" s="191"/>
      <c r="CH558" s="191"/>
      <c r="CI558" s="191"/>
      <c r="CJ558" s="191"/>
      <c r="CK558" s="191"/>
      <c r="CL558" s="191"/>
      <c r="CM558" s="191"/>
      <c r="CN558" s="191"/>
    </row>
    <row r="559" spans="1:92" ht="15.75" customHeight="1">
      <c r="A559" s="195" t="s">
        <v>467</v>
      </c>
      <c r="B559" s="195"/>
      <c r="C559" s="195"/>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c r="Z559" s="195"/>
      <c r="AA559" s="195"/>
      <c r="AB559" s="195"/>
      <c r="AC559" s="195"/>
      <c r="AD559" s="195"/>
      <c r="AE559" s="195"/>
      <c r="AF559" s="195"/>
      <c r="AG559" s="195"/>
      <c r="AH559" s="195"/>
      <c r="AI559" s="195"/>
      <c r="AJ559" s="195"/>
      <c r="AK559" s="195"/>
      <c r="AL559" s="195"/>
      <c r="AM559" s="195"/>
      <c r="AN559" s="195"/>
      <c r="AO559" s="195"/>
      <c r="AP559" s="195"/>
      <c r="AQ559" s="195"/>
      <c r="AR559" s="195"/>
      <c r="AS559" s="195"/>
      <c r="AT559" s="196">
        <f>AT556+AT555</f>
        <v>135664250000</v>
      </c>
      <c r="AU559" s="196"/>
      <c r="AV559" s="196"/>
      <c r="AW559" s="196"/>
      <c r="AX559" s="196"/>
      <c r="AY559" s="196"/>
      <c r="AZ559" s="196"/>
      <c r="BA559" s="196"/>
      <c r="BB559" s="196"/>
      <c r="BC559" s="196"/>
      <c r="BD559" s="196"/>
      <c r="BE559" s="196"/>
      <c r="BF559" s="196"/>
      <c r="BG559" s="196"/>
      <c r="BH559" s="196"/>
      <c r="BI559" s="196"/>
      <c r="BJ559" s="196"/>
      <c r="BK559" s="196"/>
      <c r="BL559" s="196"/>
      <c r="BM559" s="196"/>
      <c r="BN559" s="196"/>
      <c r="BO559" s="196"/>
      <c r="BP559" s="196"/>
      <c r="BQ559" s="196"/>
      <c r="BR559" s="196"/>
      <c r="BS559" s="196"/>
      <c r="BT559" s="196"/>
      <c r="BU559" s="197">
        <f>BU556+BU555</f>
        <v>135695120000</v>
      </c>
      <c r="BV559" s="197"/>
      <c r="BW559" s="197"/>
      <c r="BX559" s="197"/>
      <c r="BY559" s="197"/>
      <c r="BZ559" s="197"/>
      <c r="CA559" s="197"/>
      <c r="CB559" s="197"/>
      <c r="CC559" s="197"/>
      <c r="CD559" s="197"/>
      <c r="CE559" s="197"/>
      <c r="CF559" s="197"/>
      <c r="CG559" s="197"/>
      <c r="CH559" s="197"/>
      <c r="CI559" s="197"/>
      <c r="CJ559" s="197"/>
      <c r="CK559" s="197"/>
      <c r="CL559" s="197"/>
      <c r="CM559" s="197"/>
      <c r="CN559" s="197"/>
    </row>
    <row r="560" spans="1:92" ht="9.75" customHeight="1">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c r="AQ560" s="189"/>
      <c r="AR560" s="189"/>
      <c r="AS560" s="189"/>
      <c r="AT560" s="190">
        <v>0</v>
      </c>
      <c r="AU560" s="190"/>
      <c r="AV560" s="190"/>
      <c r="AW560" s="190"/>
      <c r="AX560" s="190"/>
      <c r="AY560" s="190"/>
      <c r="AZ560" s="190"/>
      <c r="BA560" s="190"/>
      <c r="BB560" s="190"/>
      <c r="BC560" s="190"/>
      <c r="BD560" s="190"/>
      <c r="BE560" s="190"/>
      <c r="BF560" s="190"/>
      <c r="BG560" s="190"/>
      <c r="BH560" s="190"/>
      <c r="BI560" s="190"/>
      <c r="BJ560" s="190"/>
      <c r="BK560" s="190"/>
      <c r="BL560" s="190"/>
      <c r="BM560" s="190"/>
      <c r="BN560" s="190"/>
      <c r="BO560" s="190"/>
      <c r="BP560" s="190"/>
      <c r="BQ560" s="190"/>
      <c r="BR560" s="190"/>
      <c r="BS560" s="190"/>
      <c r="BT560" s="190"/>
      <c r="BU560" s="191">
        <v>0</v>
      </c>
      <c r="BV560" s="191"/>
      <c r="BW560" s="191"/>
      <c r="BX560" s="191"/>
      <c r="BY560" s="191"/>
      <c r="BZ560" s="191"/>
      <c r="CA560" s="191"/>
      <c r="CB560" s="191"/>
      <c r="CC560" s="191"/>
      <c r="CD560" s="191"/>
      <c r="CE560" s="191"/>
      <c r="CF560" s="191"/>
      <c r="CG560" s="191"/>
      <c r="CH560" s="191"/>
      <c r="CI560" s="191"/>
      <c r="CJ560" s="191"/>
      <c r="CK560" s="191"/>
      <c r="CL560" s="191"/>
      <c r="CM560" s="191"/>
      <c r="CN560" s="191"/>
    </row>
    <row r="561" spans="1:92" ht="15.75" customHeight="1">
      <c r="A561" s="195" t="s">
        <v>1055</v>
      </c>
      <c r="B561" s="195"/>
      <c r="C561" s="19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c r="Z561" s="195"/>
      <c r="AA561" s="195"/>
      <c r="AB561" s="195"/>
      <c r="AC561" s="195"/>
      <c r="AD561" s="195"/>
      <c r="AE561" s="195"/>
      <c r="AF561" s="195"/>
      <c r="AG561" s="195"/>
      <c r="AH561" s="195"/>
      <c r="AI561" s="195"/>
      <c r="AJ561" s="195"/>
      <c r="AK561" s="195"/>
      <c r="AL561" s="195"/>
      <c r="AM561" s="195"/>
      <c r="AN561" s="195"/>
      <c r="AO561" s="195"/>
      <c r="AP561" s="195"/>
      <c r="AQ561" s="195"/>
      <c r="AR561" s="195"/>
      <c r="AS561" s="195"/>
      <c r="AT561" s="252">
        <v>33731600000</v>
      </c>
      <c r="AU561" s="252"/>
      <c r="AV561" s="252"/>
      <c r="AW561" s="252"/>
      <c r="AX561" s="252"/>
      <c r="AY561" s="252"/>
      <c r="AZ561" s="252"/>
      <c r="BA561" s="252"/>
      <c r="BB561" s="252"/>
      <c r="BC561" s="252"/>
      <c r="BD561" s="252"/>
      <c r="BE561" s="252"/>
      <c r="BF561" s="252"/>
      <c r="BG561" s="252"/>
      <c r="BH561" s="252"/>
      <c r="BI561" s="252"/>
      <c r="BJ561" s="252"/>
      <c r="BK561" s="252"/>
      <c r="BL561" s="252"/>
      <c r="BM561" s="252"/>
      <c r="BN561" s="252"/>
      <c r="BO561" s="252"/>
      <c r="BP561" s="252"/>
      <c r="BQ561" s="252"/>
      <c r="BR561" s="252"/>
      <c r="BS561" s="252"/>
      <c r="BT561" s="252"/>
      <c r="BU561" s="197">
        <v>0</v>
      </c>
      <c r="BV561" s="197"/>
      <c r="BW561" s="197"/>
      <c r="BX561" s="197"/>
      <c r="BY561" s="197"/>
      <c r="BZ561" s="197"/>
      <c r="CA561" s="197"/>
      <c r="CB561" s="197"/>
      <c r="CC561" s="197"/>
      <c r="CD561" s="197"/>
      <c r="CE561" s="197"/>
      <c r="CF561" s="197"/>
      <c r="CG561" s="197"/>
      <c r="CH561" s="197"/>
      <c r="CI561" s="197"/>
      <c r="CJ561" s="197"/>
      <c r="CK561" s="197"/>
      <c r="CL561" s="197"/>
      <c r="CM561" s="197"/>
      <c r="CN561" s="197"/>
    </row>
    <row r="562" spans="1:92" ht="15.75" customHeight="1">
      <c r="A562" s="195" t="s">
        <v>467</v>
      </c>
      <c r="B562" s="195"/>
      <c r="C562" s="195"/>
      <c r="D562" s="195"/>
      <c r="E562" s="195"/>
      <c r="F562" s="195"/>
      <c r="G562" s="195"/>
      <c r="H562" s="195"/>
      <c r="I562" s="195"/>
      <c r="J562" s="195"/>
      <c r="K562" s="195"/>
      <c r="L562" s="195"/>
      <c r="M562" s="195"/>
      <c r="N562" s="195"/>
      <c r="O562" s="195"/>
      <c r="P562" s="195"/>
      <c r="Q562" s="195"/>
      <c r="R562" s="195"/>
      <c r="S562" s="195"/>
      <c r="T562" s="195"/>
      <c r="U562" s="195"/>
      <c r="V562" s="195"/>
      <c r="W562" s="195"/>
      <c r="X562" s="195"/>
      <c r="Y562" s="195"/>
      <c r="Z562" s="195"/>
      <c r="AA562" s="195"/>
      <c r="AB562" s="195"/>
      <c r="AC562" s="195"/>
      <c r="AD562" s="195"/>
      <c r="AE562" s="195"/>
      <c r="AF562" s="195"/>
      <c r="AG562" s="195"/>
      <c r="AH562" s="195"/>
      <c r="AI562" s="195"/>
      <c r="AJ562" s="195"/>
      <c r="AK562" s="195"/>
      <c r="AL562" s="195"/>
      <c r="AM562" s="195"/>
      <c r="AN562" s="195"/>
      <c r="AO562" s="195"/>
      <c r="AP562" s="195"/>
      <c r="AQ562" s="195"/>
      <c r="AR562" s="195"/>
      <c r="AS562" s="195"/>
      <c r="AT562" s="196">
        <v>33731600000</v>
      </c>
      <c r="AU562" s="196"/>
      <c r="AV562" s="196"/>
      <c r="AW562" s="196"/>
      <c r="AX562" s="196"/>
      <c r="AY562" s="196"/>
      <c r="AZ562" s="196"/>
      <c r="BA562" s="196"/>
      <c r="BB562" s="196"/>
      <c r="BC562" s="196"/>
      <c r="BD562" s="196"/>
      <c r="BE562" s="196"/>
      <c r="BF562" s="196"/>
      <c r="BG562" s="196"/>
      <c r="BH562" s="196"/>
      <c r="BI562" s="196"/>
      <c r="BJ562" s="196"/>
      <c r="BK562" s="196"/>
      <c r="BL562" s="196"/>
      <c r="BM562" s="196"/>
      <c r="BN562" s="196"/>
      <c r="BO562" s="196"/>
      <c r="BP562" s="196"/>
      <c r="BQ562" s="196"/>
      <c r="BR562" s="196"/>
      <c r="BS562" s="196"/>
      <c r="BT562" s="196"/>
      <c r="BU562" s="197">
        <v>0</v>
      </c>
      <c r="BV562" s="197"/>
      <c r="BW562" s="197"/>
      <c r="BX562" s="197"/>
      <c r="BY562" s="197"/>
      <c r="BZ562" s="197"/>
      <c r="CA562" s="197"/>
      <c r="CB562" s="197"/>
      <c r="CC562" s="197"/>
      <c r="CD562" s="197"/>
      <c r="CE562" s="197"/>
      <c r="CF562" s="197"/>
      <c r="CG562" s="197"/>
      <c r="CH562" s="197"/>
      <c r="CI562" s="197"/>
      <c r="CJ562" s="197"/>
      <c r="CK562" s="197"/>
      <c r="CL562" s="197"/>
      <c r="CM562" s="197"/>
      <c r="CN562" s="197"/>
    </row>
    <row r="563" spans="1:92" ht="6.75" customHeight="1">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189"/>
      <c r="AL563" s="189"/>
      <c r="AM563" s="189"/>
      <c r="AN563" s="189"/>
      <c r="AO563" s="189"/>
      <c r="AP563" s="189"/>
      <c r="AQ563" s="189"/>
      <c r="AR563" s="189"/>
      <c r="AS563" s="189"/>
      <c r="AT563" s="190">
        <v>0</v>
      </c>
      <c r="AU563" s="190"/>
      <c r="AV563" s="190"/>
      <c r="AW563" s="190"/>
      <c r="AX563" s="190"/>
      <c r="AY563" s="190"/>
      <c r="AZ563" s="190"/>
      <c r="BA563" s="190"/>
      <c r="BB563" s="190"/>
      <c r="BC563" s="190"/>
      <c r="BD563" s="190"/>
      <c r="BE563" s="190"/>
      <c r="BF563" s="190"/>
      <c r="BG563" s="190"/>
      <c r="BH563" s="190"/>
      <c r="BI563" s="190"/>
      <c r="BJ563" s="190"/>
      <c r="BK563" s="190"/>
      <c r="BL563" s="190"/>
      <c r="BM563" s="190"/>
      <c r="BN563" s="190"/>
      <c r="BO563" s="190"/>
      <c r="BP563" s="190"/>
      <c r="BQ563" s="190"/>
      <c r="BR563" s="190"/>
      <c r="BS563" s="190"/>
      <c r="BT563" s="190"/>
      <c r="BU563" s="191">
        <v>0</v>
      </c>
      <c r="BV563" s="191"/>
      <c r="BW563" s="191"/>
      <c r="BX563" s="191"/>
      <c r="BY563" s="191"/>
      <c r="BZ563" s="191"/>
      <c r="CA563" s="191"/>
      <c r="CB563" s="191"/>
      <c r="CC563" s="191"/>
      <c r="CD563" s="191"/>
      <c r="CE563" s="191"/>
      <c r="CF563" s="191"/>
      <c r="CG563" s="191"/>
      <c r="CH563" s="191"/>
      <c r="CI563" s="191"/>
      <c r="CJ563" s="191"/>
      <c r="CK563" s="191"/>
      <c r="CL563" s="191"/>
      <c r="CM563" s="191"/>
      <c r="CN563" s="191"/>
    </row>
    <row r="564" spans="1:92" ht="15.75" customHeight="1">
      <c r="A564" s="195" t="s">
        <v>1056</v>
      </c>
      <c r="B564" s="195"/>
      <c r="C564" s="195"/>
      <c r="D564" s="195"/>
      <c r="E564" s="195"/>
      <c r="F564" s="195"/>
      <c r="G564" s="195"/>
      <c r="H564" s="195"/>
      <c r="I564" s="195"/>
      <c r="J564" s="195"/>
      <c r="K564" s="195"/>
      <c r="L564" s="195"/>
      <c r="M564" s="195"/>
      <c r="N564" s="195"/>
      <c r="O564" s="195"/>
      <c r="P564" s="195"/>
      <c r="Q564" s="195"/>
      <c r="R564" s="195"/>
      <c r="S564" s="195"/>
      <c r="T564" s="195"/>
      <c r="U564" s="195"/>
      <c r="V564" s="195"/>
      <c r="W564" s="195"/>
      <c r="X564" s="195"/>
      <c r="Y564" s="195"/>
      <c r="Z564" s="195"/>
      <c r="AA564" s="195"/>
      <c r="AB564" s="195"/>
      <c r="AC564" s="195"/>
      <c r="AD564" s="195"/>
      <c r="AE564" s="195"/>
      <c r="AF564" s="195"/>
      <c r="AG564" s="195"/>
      <c r="AH564" s="195"/>
      <c r="AI564" s="195"/>
      <c r="AJ564" s="195"/>
      <c r="AK564" s="195"/>
      <c r="AL564" s="195"/>
      <c r="AM564" s="195"/>
      <c r="AN564" s="195"/>
      <c r="AO564" s="195"/>
      <c r="AP564" s="195"/>
      <c r="AQ564" s="195"/>
      <c r="AR564" s="195"/>
      <c r="AS564" s="195"/>
      <c r="AT564" s="196">
        <v>0</v>
      </c>
      <c r="AU564" s="196"/>
      <c r="AV564" s="196"/>
      <c r="AW564" s="196"/>
      <c r="AX564" s="196"/>
      <c r="AY564" s="196"/>
      <c r="AZ564" s="196"/>
      <c r="BA564" s="196"/>
      <c r="BB564" s="196"/>
      <c r="BC564" s="196"/>
      <c r="BD564" s="196"/>
      <c r="BE564" s="196"/>
      <c r="BF564" s="196"/>
      <c r="BG564" s="196"/>
      <c r="BH564" s="196"/>
      <c r="BI564" s="196"/>
      <c r="BJ564" s="196"/>
      <c r="BK564" s="196"/>
      <c r="BL564" s="196"/>
      <c r="BM564" s="196"/>
      <c r="BN564" s="196"/>
      <c r="BO564" s="196"/>
      <c r="BP564" s="196"/>
      <c r="BQ564" s="196"/>
      <c r="BR564" s="196"/>
      <c r="BS564" s="196"/>
      <c r="BT564" s="196"/>
      <c r="BU564" s="197">
        <v>0</v>
      </c>
      <c r="BV564" s="197"/>
      <c r="BW564" s="197"/>
      <c r="BX564" s="197"/>
      <c r="BY564" s="197"/>
      <c r="BZ564" s="197"/>
      <c r="CA564" s="197"/>
      <c r="CB564" s="197"/>
      <c r="CC564" s="197"/>
      <c r="CD564" s="197"/>
      <c r="CE564" s="197"/>
      <c r="CF564" s="197"/>
      <c r="CG564" s="197"/>
      <c r="CH564" s="197"/>
      <c r="CI564" s="197"/>
      <c r="CJ564" s="197"/>
      <c r="CK564" s="197"/>
      <c r="CL564" s="197"/>
      <c r="CM564" s="197"/>
      <c r="CN564" s="197"/>
    </row>
    <row r="565" spans="1:92" ht="15.75" customHeight="1">
      <c r="A565" s="195" t="s">
        <v>467</v>
      </c>
      <c r="B565" s="195"/>
      <c r="C565" s="195"/>
      <c r="D565" s="195"/>
      <c r="E565" s="195"/>
      <c r="F565" s="195"/>
      <c r="G565" s="195"/>
      <c r="H565" s="195"/>
      <c r="I565" s="195"/>
      <c r="J565" s="195"/>
      <c r="K565" s="195"/>
      <c r="L565" s="195"/>
      <c r="M565" s="195"/>
      <c r="N565" s="195"/>
      <c r="O565" s="195"/>
      <c r="P565" s="195"/>
      <c r="Q565" s="195"/>
      <c r="R565" s="195"/>
      <c r="S565" s="195"/>
      <c r="T565" s="195"/>
      <c r="U565" s="195"/>
      <c r="V565" s="195"/>
      <c r="W565" s="195"/>
      <c r="X565" s="195"/>
      <c r="Y565" s="195"/>
      <c r="Z565" s="195"/>
      <c r="AA565" s="195"/>
      <c r="AB565" s="195"/>
      <c r="AC565" s="195"/>
      <c r="AD565" s="195"/>
      <c r="AE565" s="195"/>
      <c r="AF565" s="195"/>
      <c r="AG565" s="195"/>
      <c r="AH565" s="195"/>
      <c r="AI565" s="195"/>
      <c r="AJ565" s="195"/>
      <c r="AK565" s="195"/>
      <c r="AL565" s="195"/>
      <c r="AM565" s="195"/>
      <c r="AN565" s="195"/>
      <c r="AO565" s="195"/>
      <c r="AP565" s="195"/>
      <c r="AQ565" s="195"/>
      <c r="AR565" s="195"/>
      <c r="AS565" s="195"/>
      <c r="AT565" s="196">
        <v>0</v>
      </c>
      <c r="AU565" s="196"/>
      <c r="AV565" s="196"/>
      <c r="AW565" s="196"/>
      <c r="AX565" s="196"/>
      <c r="AY565" s="196"/>
      <c r="AZ565" s="196"/>
      <c r="BA565" s="196"/>
      <c r="BB565" s="196"/>
      <c r="BC565" s="196"/>
      <c r="BD565" s="196"/>
      <c r="BE565" s="196"/>
      <c r="BF565" s="196"/>
      <c r="BG565" s="196"/>
      <c r="BH565" s="196"/>
      <c r="BI565" s="196"/>
      <c r="BJ565" s="196"/>
      <c r="BK565" s="196"/>
      <c r="BL565" s="196"/>
      <c r="BM565" s="196"/>
      <c r="BN565" s="196"/>
      <c r="BO565" s="196"/>
      <c r="BP565" s="196"/>
      <c r="BQ565" s="196"/>
      <c r="BR565" s="196"/>
      <c r="BS565" s="196"/>
      <c r="BT565" s="196"/>
      <c r="BU565" s="197">
        <v>0</v>
      </c>
      <c r="BV565" s="197"/>
      <c r="BW565" s="197"/>
      <c r="BX565" s="197"/>
      <c r="BY565" s="197"/>
      <c r="BZ565" s="197"/>
      <c r="CA565" s="197"/>
      <c r="CB565" s="197"/>
      <c r="CC565" s="197"/>
      <c r="CD565" s="197"/>
      <c r="CE565" s="197"/>
      <c r="CF565" s="197"/>
      <c r="CG565" s="197"/>
      <c r="CH565" s="197"/>
      <c r="CI565" s="197"/>
      <c r="CJ565" s="197"/>
      <c r="CK565" s="197"/>
      <c r="CL565" s="197"/>
      <c r="CM565" s="197"/>
      <c r="CN565" s="197"/>
    </row>
    <row r="566" spans="1:92" ht="10.5" customHeight="1">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189"/>
      <c r="AJ566" s="189"/>
      <c r="AK566" s="189"/>
      <c r="AL566" s="189"/>
      <c r="AM566" s="189"/>
      <c r="AN566" s="189"/>
      <c r="AO566" s="189"/>
      <c r="AP566" s="189"/>
      <c r="AQ566" s="189"/>
      <c r="AR566" s="189"/>
      <c r="AS566" s="189"/>
      <c r="AT566" s="190">
        <v>0</v>
      </c>
      <c r="AU566" s="190"/>
      <c r="AV566" s="190"/>
      <c r="AW566" s="190"/>
      <c r="AX566" s="190"/>
      <c r="AY566" s="190"/>
      <c r="AZ566" s="190"/>
      <c r="BA566" s="190"/>
      <c r="BB566" s="190"/>
      <c r="BC566" s="190"/>
      <c r="BD566" s="190"/>
      <c r="BE566" s="190"/>
      <c r="BF566" s="190"/>
      <c r="BG566" s="190"/>
      <c r="BH566" s="190"/>
      <c r="BI566" s="190"/>
      <c r="BJ566" s="190"/>
      <c r="BK566" s="190"/>
      <c r="BL566" s="190"/>
      <c r="BM566" s="190"/>
      <c r="BN566" s="190"/>
      <c r="BO566" s="190"/>
      <c r="BP566" s="190"/>
      <c r="BQ566" s="190"/>
      <c r="BR566" s="190"/>
      <c r="BS566" s="190"/>
      <c r="BT566" s="190"/>
      <c r="BU566" s="191">
        <v>0</v>
      </c>
      <c r="BV566" s="191"/>
      <c r="BW566" s="191"/>
      <c r="BX566" s="191"/>
      <c r="BY566" s="191"/>
      <c r="BZ566" s="191"/>
      <c r="CA566" s="191"/>
      <c r="CB566" s="191"/>
      <c r="CC566" s="191"/>
      <c r="CD566" s="191"/>
      <c r="CE566" s="191"/>
      <c r="CF566" s="191"/>
      <c r="CG566" s="191"/>
      <c r="CH566" s="191"/>
      <c r="CI566" s="191"/>
      <c r="CJ566" s="191"/>
      <c r="CK566" s="191"/>
      <c r="CL566" s="191"/>
      <c r="CM566" s="191"/>
      <c r="CN566" s="191"/>
    </row>
    <row r="567" spans="1:92" ht="15.75" customHeight="1">
      <c r="A567" s="195" t="s">
        <v>1057</v>
      </c>
      <c r="B567" s="195"/>
      <c r="C567" s="195"/>
      <c r="D567" s="195"/>
      <c r="E567" s="195"/>
      <c r="F567" s="195"/>
      <c r="G567" s="195"/>
      <c r="H567" s="195"/>
      <c r="I567" s="195"/>
      <c r="J567" s="195"/>
      <c r="K567" s="195"/>
      <c r="L567" s="195"/>
      <c r="M567" s="195"/>
      <c r="N567" s="195"/>
      <c r="O567" s="195"/>
      <c r="P567" s="195"/>
      <c r="Q567" s="195"/>
      <c r="R567" s="195"/>
      <c r="S567" s="195"/>
      <c r="T567" s="195"/>
      <c r="U567" s="195"/>
      <c r="V567" s="195"/>
      <c r="W567" s="195"/>
      <c r="X567" s="195"/>
      <c r="Y567" s="195"/>
      <c r="Z567" s="195"/>
      <c r="AA567" s="195"/>
      <c r="AB567" s="195"/>
      <c r="AC567" s="195"/>
      <c r="AD567" s="195"/>
      <c r="AE567" s="195"/>
      <c r="AF567" s="195"/>
      <c r="AG567" s="195"/>
      <c r="AH567" s="195"/>
      <c r="AI567" s="195"/>
      <c r="AJ567" s="195"/>
      <c r="AK567" s="195"/>
      <c r="AL567" s="195"/>
      <c r="AM567" s="195"/>
      <c r="AN567" s="195"/>
      <c r="AO567" s="195"/>
      <c r="AP567" s="195"/>
      <c r="AQ567" s="195"/>
      <c r="AR567" s="195"/>
      <c r="AS567" s="195"/>
      <c r="AT567" s="196">
        <v>0</v>
      </c>
      <c r="AU567" s="196"/>
      <c r="AV567" s="196"/>
      <c r="AW567" s="196"/>
      <c r="AX567" s="196"/>
      <c r="AY567" s="196"/>
      <c r="AZ567" s="196"/>
      <c r="BA567" s="196"/>
      <c r="BB567" s="196"/>
      <c r="BC567" s="196"/>
      <c r="BD567" s="196"/>
      <c r="BE567" s="196"/>
      <c r="BF567" s="196"/>
      <c r="BG567" s="196"/>
      <c r="BH567" s="196"/>
      <c r="BI567" s="196"/>
      <c r="BJ567" s="196"/>
      <c r="BK567" s="196"/>
      <c r="BL567" s="196"/>
      <c r="BM567" s="196"/>
      <c r="BN567" s="196"/>
      <c r="BO567" s="196"/>
      <c r="BP567" s="196"/>
      <c r="BQ567" s="196"/>
      <c r="BR567" s="196"/>
      <c r="BS567" s="196"/>
      <c r="BT567" s="196"/>
      <c r="BU567" s="197">
        <v>0</v>
      </c>
      <c r="BV567" s="197"/>
      <c r="BW567" s="197"/>
      <c r="BX567" s="197"/>
      <c r="BY567" s="197"/>
      <c r="BZ567" s="197"/>
      <c r="CA567" s="197"/>
      <c r="CB567" s="197"/>
      <c r="CC567" s="197"/>
      <c r="CD567" s="197"/>
      <c r="CE567" s="197"/>
      <c r="CF567" s="197"/>
      <c r="CG567" s="197"/>
      <c r="CH567" s="197"/>
      <c r="CI567" s="197"/>
      <c r="CJ567" s="197"/>
      <c r="CK567" s="197"/>
      <c r="CL567" s="197"/>
      <c r="CM567" s="197"/>
      <c r="CN567" s="197"/>
    </row>
    <row r="568" spans="1:92" ht="15.75" customHeight="1">
      <c r="A568" s="195" t="s">
        <v>467</v>
      </c>
      <c r="B568" s="195"/>
      <c r="C568" s="195"/>
      <c r="D568" s="195"/>
      <c r="E568" s="195"/>
      <c r="F568" s="195"/>
      <c r="G568" s="195"/>
      <c r="H568" s="195"/>
      <c r="I568" s="195"/>
      <c r="J568" s="195"/>
      <c r="K568" s="195"/>
      <c r="L568" s="195"/>
      <c r="M568" s="195"/>
      <c r="N568" s="195"/>
      <c r="O568" s="195"/>
      <c r="P568" s="195"/>
      <c r="Q568" s="195"/>
      <c r="R568" s="195"/>
      <c r="S568" s="195"/>
      <c r="T568" s="195"/>
      <c r="U568" s="195"/>
      <c r="V568" s="195"/>
      <c r="W568" s="195"/>
      <c r="X568" s="195"/>
      <c r="Y568" s="195"/>
      <c r="Z568" s="195"/>
      <c r="AA568" s="195"/>
      <c r="AB568" s="195"/>
      <c r="AC568" s="195"/>
      <c r="AD568" s="195"/>
      <c r="AE568" s="195"/>
      <c r="AF568" s="195"/>
      <c r="AG568" s="195"/>
      <c r="AH568" s="195"/>
      <c r="AI568" s="195"/>
      <c r="AJ568" s="195"/>
      <c r="AK568" s="195"/>
      <c r="AL568" s="195"/>
      <c r="AM568" s="195"/>
      <c r="AN568" s="195"/>
      <c r="AO568" s="195"/>
      <c r="AP568" s="195"/>
      <c r="AQ568" s="195"/>
      <c r="AR568" s="195"/>
      <c r="AS568" s="195"/>
      <c r="AT568" s="196">
        <v>0</v>
      </c>
      <c r="AU568" s="196"/>
      <c r="AV568" s="196"/>
      <c r="AW568" s="196"/>
      <c r="AX568" s="196"/>
      <c r="AY568" s="196"/>
      <c r="AZ568" s="196"/>
      <c r="BA568" s="196"/>
      <c r="BB568" s="196"/>
      <c r="BC568" s="196"/>
      <c r="BD568" s="196"/>
      <c r="BE568" s="196"/>
      <c r="BF568" s="196"/>
      <c r="BG568" s="196"/>
      <c r="BH568" s="196"/>
      <c r="BI568" s="196"/>
      <c r="BJ568" s="196"/>
      <c r="BK568" s="196"/>
      <c r="BL568" s="196"/>
      <c r="BM568" s="196"/>
      <c r="BN568" s="196"/>
      <c r="BO568" s="196"/>
      <c r="BP568" s="196"/>
      <c r="BQ568" s="196"/>
      <c r="BR568" s="196"/>
      <c r="BS568" s="196"/>
      <c r="BT568" s="196"/>
      <c r="BU568" s="197">
        <v>0</v>
      </c>
      <c r="BV568" s="197"/>
      <c r="BW568" s="197"/>
      <c r="BX568" s="197"/>
      <c r="BY568" s="197"/>
      <c r="BZ568" s="197"/>
      <c r="CA568" s="197"/>
      <c r="CB568" s="197"/>
      <c r="CC568" s="197"/>
      <c r="CD568" s="197"/>
      <c r="CE568" s="197"/>
      <c r="CF568" s="197"/>
      <c r="CG568" s="197"/>
      <c r="CH568" s="197"/>
      <c r="CI568" s="197"/>
      <c r="CJ568" s="197"/>
      <c r="CK568" s="197"/>
      <c r="CL568" s="197"/>
      <c r="CM568" s="197"/>
      <c r="CN568" s="197"/>
    </row>
    <row r="569" spans="1:92" ht="3.75" customHeight="1">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189"/>
      <c r="AJ569" s="189"/>
      <c r="AK569" s="189"/>
      <c r="AL569" s="189"/>
      <c r="AM569" s="189"/>
      <c r="AN569" s="189"/>
      <c r="AO569" s="189"/>
      <c r="AP569" s="189"/>
      <c r="AQ569" s="189"/>
      <c r="AR569" s="189"/>
      <c r="AS569" s="189"/>
      <c r="AT569" s="190">
        <v>0</v>
      </c>
      <c r="AU569" s="190"/>
      <c r="AV569" s="190"/>
      <c r="AW569" s="190"/>
      <c r="AX569" s="190"/>
      <c r="AY569" s="190"/>
      <c r="AZ569" s="190"/>
      <c r="BA569" s="190"/>
      <c r="BB569" s="190"/>
      <c r="BC569" s="190"/>
      <c r="BD569" s="190"/>
      <c r="BE569" s="190"/>
      <c r="BF569" s="190"/>
      <c r="BG569" s="190"/>
      <c r="BH569" s="190"/>
      <c r="BI569" s="190"/>
      <c r="BJ569" s="190"/>
      <c r="BK569" s="190"/>
      <c r="BL569" s="190"/>
      <c r="BM569" s="190"/>
      <c r="BN569" s="190"/>
      <c r="BO569" s="190"/>
      <c r="BP569" s="190"/>
      <c r="BQ569" s="190"/>
      <c r="BR569" s="190"/>
      <c r="BS569" s="190"/>
      <c r="BT569" s="190"/>
      <c r="BU569" s="191">
        <v>0</v>
      </c>
      <c r="BV569" s="191"/>
      <c r="BW569" s="191"/>
      <c r="BX569" s="191"/>
      <c r="BY569" s="191"/>
      <c r="BZ569" s="191"/>
      <c r="CA569" s="191"/>
      <c r="CB569" s="191"/>
      <c r="CC569" s="191"/>
      <c r="CD569" s="191"/>
      <c r="CE569" s="191"/>
      <c r="CF569" s="191"/>
      <c r="CG569" s="191"/>
      <c r="CH569" s="191"/>
      <c r="CI569" s="191"/>
      <c r="CJ569" s="191"/>
      <c r="CK569" s="191"/>
      <c r="CL569" s="191"/>
      <c r="CM569" s="191"/>
      <c r="CN569" s="191"/>
    </row>
    <row r="570" spans="1:92" ht="15.75" customHeight="1">
      <c r="A570" s="195" t="s">
        <v>1058</v>
      </c>
      <c r="B570" s="195"/>
      <c r="C570" s="195"/>
      <c r="D570" s="195"/>
      <c r="E570" s="195"/>
      <c r="F570" s="195"/>
      <c r="G570" s="195"/>
      <c r="H570" s="195"/>
      <c r="I570" s="195"/>
      <c r="J570" s="195"/>
      <c r="K570" s="195"/>
      <c r="L570" s="195"/>
      <c r="M570" s="195"/>
      <c r="N570" s="195"/>
      <c r="O570" s="195"/>
      <c r="P570" s="195"/>
      <c r="Q570" s="195"/>
      <c r="R570" s="195"/>
      <c r="S570" s="195"/>
      <c r="T570" s="195"/>
      <c r="U570" s="195"/>
      <c r="V570" s="195"/>
      <c r="W570" s="195"/>
      <c r="X570" s="195"/>
      <c r="Y570" s="195"/>
      <c r="Z570" s="195"/>
      <c r="AA570" s="195"/>
      <c r="AB570" s="195"/>
      <c r="AC570" s="195"/>
      <c r="AD570" s="195"/>
      <c r="AE570" s="195"/>
      <c r="AF570" s="195"/>
      <c r="AG570" s="195"/>
      <c r="AH570" s="195"/>
      <c r="AI570" s="195"/>
      <c r="AJ570" s="195"/>
      <c r="AK570" s="195"/>
      <c r="AL570" s="195"/>
      <c r="AM570" s="195"/>
      <c r="AN570" s="195"/>
      <c r="AO570" s="195"/>
      <c r="AP570" s="195"/>
      <c r="AQ570" s="195"/>
      <c r="AR570" s="195"/>
      <c r="AS570" s="195"/>
      <c r="AT570" s="196">
        <v>0</v>
      </c>
      <c r="AU570" s="196"/>
      <c r="AV570" s="196"/>
      <c r="AW570" s="196"/>
      <c r="AX570" s="196"/>
      <c r="AY570" s="196"/>
      <c r="AZ570" s="196"/>
      <c r="BA570" s="196"/>
      <c r="BB570" s="196"/>
      <c r="BC570" s="196"/>
      <c r="BD570" s="196"/>
      <c r="BE570" s="196"/>
      <c r="BF570" s="196"/>
      <c r="BG570" s="196"/>
      <c r="BH570" s="196"/>
      <c r="BI570" s="196"/>
      <c r="BJ570" s="196"/>
      <c r="BK570" s="196"/>
      <c r="BL570" s="196"/>
      <c r="BM570" s="196"/>
      <c r="BN570" s="196"/>
      <c r="BO570" s="196"/>
      <c r="BP570" s="196"/>
      <c r="BQ570" s="196"/>
      <c r="BR570" s="196"/>
      <c r="BS570" s="196"/>
      <c r="BT570" s="196"/>
      <c r="BU570" s="197">
        <v>0</v>
      </c>
      <c r="BV570" s="197"/>
      <c r="BW570" s="197"/>
      <c r="BX570" s="197"/>
      <c r="BY570" s="197"/>
      <c r="BZ570" s="197"/>
      <c r="CA570" s="197"/>
      <c r="CB570" s="197"/>
      <c r="CC570" s="197"/>
      <c r="CD570" s="197"/>
      <c r="CE570" s="197"/>
      <c r="CF570" s="197"/>
      <c r="CG570" s="197"/>
      <c r="CH570" s="197"/>
      <c r="CI570" s="197"/>
      <c r="CJ570" s="197"/>
      <c r="CK570" s="197"/>
      <c r="CL570" s="197"/>
      <c r="CM570" s="197"/>
      <c r="CN570" s="197"/>
    </row>
    <row r="571" spans="1:92" ht="25.5" customHeight="1">
      <c r="A571" s="189" t="s">
        <v>1059</v>
      </c>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c r="AQ571" s="189"/>
      <c r="AR571" s="189"/>
      <c r="AS571" s="189"/>
      <c r="AT571" s="190">
        <v>14459183056</v>
      </c>
      <c r="AU571" s="190"/>
      <c r="AV571" s="190"/>
      <c r="AW571" s="190"/>
      <c r="AX571" s="190"/>
      <c r="AY571" s="190"/>
      <c r="AZ571" s="190"/>
      <c r="BA571" s="190"/>
      <c r="BB571" s="190"/>
      <c r="BC571" s="190"/>
      <c r="BD571" s="190"/>
      <c r="BE571" s="190"/>
      <c r="BF571" s="190"/>
      <c r="BG571" s="190"/>
      <c r="BH571" s="190"/>
      <c r="BI571" s="190"/>
      <c r="BJ571" s="190"/>
      <c r="BK571" s="190"/>
      <c r="BL571" s="190"/>
      <c r="BM571" s="190"/>
      <c r="BN571" s="190"/>
      <c r="BO571" s="190"/>
      <c r="BP571" s="190"/>
      <c r="BQ571" s="190"/>
      <c r="BR571" s="190"/>
      <c r="BS571" s="190"/>
      <c r="BT571" s="190"/>
      <c r="BU571" s="191">
        <v>74004359254</v>
      </c>
      <c r="BV571" s="191"/>
      <c r="BW571" s="191"/>
      <c r="BX571" s="191"/>
      <c r="BY571" s="191"/>
      <c r="BZ571" s="191"/>
      <c r="CA571" s="191"/>
      <c r="CB571" s="191"/>
      <c r="CC571" s="191"/>
      <c r="CD571" s="191"/>
      <c r="CE571" s="191"/>
      <c r="CF571" s="191"/>
      <c r="CG571" s="191"/>
      <c r="CH571" s="191"/>
      <c r="CI571" s="191"/>
      <c r="CJ571" s="191"/>
      <c r="CK571" s="191"/>
      <c r="CL571" s="191"/>
      <c r="CM571" s="191"/>
      <c r="CN571" s="191"/>
    </row>
    <row r="572" spans="1:92" ht="25.5" customHeight="1">
      <c r="A572" s="189" t="s">
        <v>1060</v>
      </c>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c r="AQ572" s="189"/>
      <c r="AR572" s="189"/>
      <c r="AS572" s="189"/>
      <c r="AT572" s="190">
        <v>14459183056</v>
      </c>
      <c r="AU572" s="190"/>
      <c r="AV572" s="190"/>
      <c r="AW572" s="190"/>
      <c r="AX572" s="190"/>
      <c r="AY572" s="190"/>
      <c r="AZ572" s="190"/>
      <c r="BA572" s="190"/>
      <c r="BB572" s="190"/>
      <c r="BC572" s="190"/>
      <c r="BD572" s="190"/>
      <c r="BE572" s="190"/>
      <c r="BF572" s="190"/>
      <c r="BG572" s="190"/>
      <c r="BH572" s="190"/>
      <c r="BI572" s="190"/>
      <c r="BJ572" s="190"/>
      <c r="BK572" s="190"/>
      <c r="BL572" s="190"/>
      <c r="BM572" s="190"/>
      <c r="BN572" s="190"/>
      <c r="BO572" s="190"/>
      <c r="BP572" s="190"/>
      <c r="BQ572" s="190"/>
      <c r="BR572" s="190"/>
      <c r="BS572" s="190"/>
      <c r="BT572" s="190"/>
      <c r="BU572" s="191">
        <v>74004359254</v>
      </c>
      <c r="BV572" s="191"/>
      <c r="BW572" s="191"/>
      <c r="BX572" s="191"/>
      <c r="BY572" s="191"/>
      <c r="BZ572" s="191"/>
      <c r="CA572" s="191"/>
      <c r="CB572" s="191"/>
      <c r="CC572" s="191"/>
      <c r="CD572" s="191"/>
      <c r="CE572" s="191"/>
      <c r="CF572" s="191"/>
      <c r="CG572" s="191"/>
      <c r="CH572" s="191"/>
      <c r="CI572" s="191"/>
      <c r="CJ572" s="191"/>
      <c r="CK572" s="191"/>
      <c r="CL572" s="191"/>
      <c r="CM572" s="191"/>
      <c r="CN572" s="191"/>
    </row>
    <row r="573" spans="1:92" ht="25.5" customHeight="1">
      <c r="A573" s="189" t="s">
        <v>1061</v>
      </c>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189"/>
      <c r="AJ573" s="189"/>
      <c r="AK573" s="189"/>
      <c r="AL573" s="189"/>
      <c r="AM573" s="189"/>
      <c r="AN573" s="189"/>
      <c r="AO573" s="189"/>
      <c r="AP573" s="189"/>
      <c r="AQ573" s="189"/>
      <c r="AR573" s="189"/>
      <c r="AS573" s="189"/>
      <c r="AT573" s="190">
        <v>0</v>
      </c>
      <c r="AU573" s="190"/>
      <c r="AV573" s="190"/>
      <c r="AW573" s="190"/>
      <c r="AX573" s="190"/>
      <c r="AY573" s="190"/>
      <c r="AZ573" s="190"/>
      <c r="BA573" s="190"/>
      <c r="BB573" s="190"/>
      <c r="BC573" s="190"/>
      <c r="BD573" s="190"/>
      <c r="BE573" s="190"/>
      <c r="BF573" s="190"/>
      <c r="BG573" s="190"/>
      <c r="BH573" s="190"/>
      <c r="BI573" s="190"/>
      <c r="BJ573" s="190"/>
      <c r="BK573" s="190"/>
      <c r="BL573" s="190"/>
      <c r="BM573" s="190"/>
      <c r="BN573" s="190"/>
      <c r="BO573" s="190"/>
      <c r="BP573" s="190"/>
      <c r="BQ573" s="190"/>
      <c r="BR573" s="190"/>
      <c r="BS573" s="190"/>
      <c r="BT573" s="190"/>
      <c r="BU573" s="191">
        <v>0</v>
      </c>
      <c r="BV573" s="191"/>
      <c r="BW573" s="191"/>
      <c r="BX573" s="191"/>
      <c r="BY573" s="191"/>
      <c r="BZ573" s="191"/>
      <c r="CA573" s="191"/>
      <c r="CB573" s="191"/>
      <c r="CC573" s="191"/>
      <c r="CD573" s="191"/>
      <c r="CE573" s="191"/>
      <c r="CF573" s="191"/>
      <c r="CG573" s="191"/>
      <c r="CH573" s="191"/>
      <c r="CI573" s="191"/>
      <c r="CJ573" s="191"/>
      <c r="CK573" s="191"/>
      <c r="CL573" s="191"/>
      <c r="CM573" s="191"/>
      <c r="CN573" s="191"/>
    </row>
    <row r="574" spans="1:92" ht="25.5" customHeight="1">
      <c r="A574" s="189" t="s">
        <v>1062</v>
      </c>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189"/>
      <c r="AJ574" s="189"/>
      <c r="AK574" s="189"/>
      <c r="AL574" s="189"/>
      <c r="AM574" s="189"/>
      <c r="AN574" s="189"/>
      <c r="AO574" s="189"/>
      <c r="AP574" s="189"/>
      <c r="AQ574" s="189"/>
      <c r="AR574" s="189"/>
      <c r="AS574" s="189"/>
      <c r="AT574" s="190">
        <v>0</v>
      </c>
      <c r="AU574" s="190"/>
      <c r="AV574" s="190"/>
      <c r="AW574" s="190"/>
      <c r="AX574" s="190"/>
      <c r="AY574" s="190"/>
      <c r="AZ574" s="190"/>
      <c r="BA574" s="190"/>
      <c r="BB574" s="190"/>
      <c r="BC574" s="190"/>
      <c r="BD574" s="190"/>
      <c r="BE574" s="190"/>
      <c r="BF574" s="190"/>
      <c r="BG574" s="190"/>
      <c r="BH574" s="190"/>
      <c r="BI574" s="190"/>
      <c r="BJ574" s="190"/>
      <c r="BK574" s="190"/>
      <c r="BL574" s="190"/>
      <c r="BM574" s="190"/>
      <c r="BN574" s="190"/>
      <c r="BO574" s="190"/>
      <c r="BP574" s="190"/>
      <c r="BQ574" s="190"/>
      <c r="BR574" s="190"/>
      <c r="BS574" s="190"/>
      <c r="BT574" s="190"/>
      <c r="BU574" s="191">
        <v>0</v>
      </c>
      <c r="BV574" s="191"/>
      <c r="BW574" s="191"/>
      <c r="BX574" s="191"/>
      <c r="BY574" s="191"/>
      <c r="BZ574" s="191"/>
      <c r="CA574" s="191"/>
      <c r="CB574" s="191"/>
      <c r="CC574" s="191"/>
      <c r="CD574" s="191"/>
      <c r="CE574" s="191"/>
      <c r="CF574" s="191"/>
      <c r="CG574" s="191"/>
      <c r="CH574" s="191"/>
      <c r="CI574" s="191"/>
      <c r="CJ574" s="191"/>
      <c r="CK574" s="191"/>
      <c r="CL574" s="191"/>
      <c r="CM574" s="191"/>
      <c r="CN574" s="191"/>
    </row>
    <row r="575" spans="1:92" ht="25.5" customHeight="1">
      <c r="A575" s="189" t="s">
        <v>1063</v>
      </c>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189"/>
      <c r="AJ575" s="189"/>
      <c r="AK575" s="189"/>
      <c r="AL575" s="189"/>
      <c r="AM575" s="189"/>
      <c r="AN575" s="189"/>
      <c r="AO575" s="189"/>
      <c r="AP575" s="189"/>
      <c r="AQ575" s="189"/>
      <c r="AR575" s="189"/>
      <c r="AS575" s="189"/>
      <c r="AT575" s="190">
        <v>0</v>
      </c>
      <c r="AU575" s="190"/>
      <c r="AV575" s="190"/>
      <c r="AW575" s="190"/>
      <c r="AX575" s="190"/>
      <c r="AY575" s="190"/>
      <c r="AZ575" s="190"/>
      <c r="BA575" s="190"/>
      <c r="BB575" s="190"/>
      <c r="BC575" s="190"/>
      <c r="BD575" s="190"/>
      <c r="BE575" s="190"/>
      <c r="BF575" s="190"/>
      <c r="BG575" s="190"/>
      <c r="BH575" s="190"/>
      <c r="BI575" s="190"/>
      <c r="BJ575" s="190"/>
      <c r="BK575" s="190"/>
      <c r="BL575" s="190"/>
      <c r="BM575" s="190"/>
      <c r="BN575" s="190"/>
      <c r="BO575" s="190"/>
      <c r="BP575" s="190"/>
      <c r="BQ575" s="190"/>
      <c r="BR575" s="190"/>
      <c r="BS575" s="190"/>
      <c r="BT575" s="190"/>
      <c r="BU575" s="191">
        <v>0</v>
      </c>
      <c r="BV575" s="191"/>
      <c r="BW575" s="191"/>
      <c r="BX575" s="191"/>
      <c r="BY575" s="191"/>
      <c r="BZ575" s="191"/>
      <c r="CA575" s="191"/>
      <c r="CB575" s="191"/>
      <c r="CC575" s="191"/>
      <c r="CD575" s="191"/>
      <c r="CE575" s="191"/>
      <c r="CF575" s="191"/>
      <c r="CG575" s="191"/>
      <c r="CH575" s="191"/>
      <c r="CI575" s="191"/>
      <c r="CJ575" s="191"/>
      <c r="CK575" s="191"/>
      <c r="CL575" s="191"/>
      <c r="CM575" s="191"/>
      <c r="CN575" s="191"/>
    </row>
    <row r="576" spans="1:92" ht="25.5" customHeight="1">
      <c r="A576" s="189" t="s">
        <v>1064</v>
      </c>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189"/>
      <c r="AJ576" s="189"/>
      <c r="AK576" s="189"/>
      <c r="AL576" s="189"/>
      <c r="AM576" s="189"/>
      <c r="AN576" s="189"/>
      <c r="AO576" s="189"/>
      <c r="AP576" s="189"/>
      <c r="AQ576" s="189"/>
      <c r="AR576" s="189"/>
      <c r="AS576" s="189"/>
      <c r="AT576" s="190">
        <v>0</v>
      </c>
      <c r="AU576" s="190"/>
      <c r="AV576" s="190"/>
      <c r="AW576" s="190"/>
      <c r="AX576" s="190"/>
      <c r="AY576" s="190"/>
      <c r="AZ576" s="190"/>
      <c r="BA576" s="190"/>
      <c r="BB576" s="190"/>
      <c r="BC576" s="190"/>
      <c r="BD576" s="190"/>
      <c r="BE576" s="190"/>
      <c r="BF576" s="190"/>
      <c r="BG576" s="190"/>
      <c r="BH576" s="190"/>
      <c r="BI576" s="190"/>
      <c r="BJ576" s="190"/>
      <c r="BK576" s="190"/>
      <c r="BL576" s="190"/>
      <c r="BM576" s="190"/>
      <c r="BN576" s="190"/>
      <c r="BO576" s="190"/>
      <c r="BP576" s="190"/>
      <c r="BQ576" s="190"/>
      <c r="BR576" s="190"/>
      <c r="BS576" s="190"/>
      <c r="BT576" s="190"/>
      <c r="BU576" s="191">
        <v>0</v>
      </c>
      <c r="BV576" s="191"/>
      <c r="BW576" s="191"/>
      <c r="BX576" s="191"/>
      <c r="BY576" s="191"/>
      <c r="BZ576" s="191"/>
      <c r="CA576" s="191"/>
      <c r="CB576" s="191"/>
      <c r="CC576" s="191"/>
      <c r="CD576" s="191"/>
      <c r="CE576" s="191"/>
      <c r="CF576" s="191"/>
      <c r="CG576" s="191"/>
      <c r="CH576" s="191"/>
      <c r="CI576" s="191"/>
      <c r="CJ576" s="191"/>
      <c r="CK576" s="191"/>
      <c r="CL576" s="191"/>
      <c r="CM576" s="191"/>
      <c r="CN576" s="191"/>
    </row>
    <row r="577" spans="1:92" ht="15.75" customHeight="1">
      <c r="A577" s="189" t="s">
        <v>1065</v>
      </c>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89"/>
      <c r="AM577" s="189"/>
      <c r="AN577" s="189"/>
      <c r="AO577" s="189"/>
      <c r="AP577" s="189"/>
      <c r="AQ577" s="189"/>
      <c r="AR577" s="189"/>
      <c r="AS577" s="189"/>
      <c r="AT577" s="190">
        <v>42181198233</v>
      </c>
      <c r="AU577" s="190"/>
      <c r="AV577" s="190"/>
      <c r="AW577" s="190"/>
      <c r="AX577" s="190"/>
      <c r="AY577" s="190"/>
      <c r="AZ577" s="190"/>
      <c r="BA577" s="190"/>
      <c r="BB577" s="190"/>
      <c r="BC577" s="190"/>
      <c r="BD577" s="190"/>
      <c r="BE577" s="190"/>
      <c r="BF577" s="190"/>
      <c r="BG577" s="190"/>
      <c r="BH577" s="190"/>
      <c r="BI577" s="190"/>
      <c r="BJ577" s="190"/>
      <c r="BK577" s="190"/>
      <c r="BL577" s="190"/>
      <c r="BM577" s="190"/>
      <c r="BN577" s="190"/>
      <c r="BO577" s="190"/>
      <c r="BP577" s="190"/>
      <c r="BQ577" s="190"/>
      <c r="BR577" s="190"/>
      <c r="BS577" s="190"/>
      <c r="BT577" s="190"/>
      <c r="BU577" s="191">
        <v>1779109</v>
      </c>
      <c r="BV577" s="191"/>
      <c r="BW577" s="191"/>
      <c r="BX577" s="191"/>
      <c r="BY577" s="191"/>
      <c r="BZ577" s="191"/>
      <c r="CA577" s="191"/>
      <c r="CB577" s="191"/>
      <c r="CC577" s="191"/>
      <c r="CD577" s="191"/>
      <c r="CE577" s="191"/>
      <c r="CF577" s="191"/>
      <c r="CG577" s="191"/>
      <c r="CH577" s="191"/>
      <c r="CI577" s="191"/>
      <c r="CJ577" s="191"/>
      <c r="CK577" s="191"/>
      <c r="CL577" s="191"/>
      <c r="CM577" s="191"/>
      <c r="CN577" s="191"/>
    </row>
    <row r="578" spans="1:92" ht="15.75" customHeight="1">
      <c r="A578" s="189" t="s">
        <v>1306</v>
      </c>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c r="AQ578" s="189"/>
      <c r="AR578" s="189"/>
      <c r="AS578" s="189"/>
      <c r="AT578" s="190">
        <v>4696935581</v>
      </c>
      <c r="AU578" s="190"/>
      <c r="AV578" s="190"/>
      <c r="AW578" s="190"/>
      <c r="AX578" s="190"/>
      <c r="AY578" s="190"/>
      <c r="AZ578" s="190"/>
      <c r="BA578" s="190"/>
      <c r="BB578" s="190"/>
      <c r="BC578" s="190"/>
      <c r="BD578" s="190"/>
      <c r="BE578" s="190"/>
      <c r="BF578" s="190"/>
      <c r="BG578" s="190"/>
      <c r="BH578" s="190"/>
      <c r="BI578" s="190"/>
      <c r="BJ578" s="190"/>
      <c r="BK578" s="190"/>
      <c r="BL578" s="190"/>
      <c r="BM578" s="190"/>
      <c r="BN578" s="190"/>
      <c r="BO578" s="190"/>
      <c r="BP578" s="190"/>
      <c r="BQ578" s="190"/>
      <c r="BR578" s="190"/>
      <c r="BS578" s="190"/>
      <c r="BT578" s="190"/>
      <c r="BU578" s="191">
        <v>14950125885</v>
      </c>
      <c r="BV578" s="191"/>
      <c r="BW578" s="191"/>
      <c r="BX578" s="191"/>
      <c r="BY578" s="191"/>
      <c r="BZ578" s="191"/>
      <c r="CA578" s="191"/>
      <c r="CB578" s="191"/>
      <c r="CC578" s="191"/>
      <c r="CD578" s="191"/>
      <c r="CE578" s="191"/>
      <c r="CF578" s="191"/>
      <c r="CG578" s="191"/>
      <c r="CH578" s="191"/>
      <c r="CI578" s="191"/>
      <c r="CJ578" s="191"/>
      <c r="CK578" s="191"/>
      <c r="CL578" s="191"/>
      <c r="CM578" s="191"/>
      <c r="CN578" s="191"/>
    </row>
    <row r="579" spans="1:92" ht="25.5" customHeight="1">
      <c r="A579" s="189" t="s">
        <v>1066</v>
      </c>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189"/>
      <c r="AJ579" s="189"/>
      <c r="AK579" s="189"/>
      <c r="AL579" s="189"/>
      <c r="AM579" s="189"/>
      <c r="AN579" s="189"/>
      <c r="AO579" s="189"/>
      <c r="AP579" s="189"/>
      <c r="AQ579" s="189"/>
      <c r="AR579" s="189"/>
      <c r="AS579" s="189"/>
      <c r="AT579" s="190">
        <v>4695935581</v>
      </c>
      <c r="AU579" s="190"/>
      <c r="AV579" s="190"/>
      <c r="AW579" s="190"/>
      <c r="AX579" s="190"/>
      <c r="AY579" s="190"/>
      <c r="AZ579" s="190"/>
      <c r="BA579" s="190"/>
      <c r="BB579" s="190"/>
      <c r="BC579" s="190"/>
      <c r="BD579" s="190"/>
      <c r="BE579" s="190"/>
      <c r="BF579" s="190"/>
      <c r="BG579" s="190"/>
      <c r="BH579" s="190"/>
      <c r="BI579" s="190"/>
      <c r="BJ579" s="190"/>
      <c r="BK579" s="190"/>
      <c r="BL579" s="190"/>
      <c r="BM579" s="190"/>
      <c r="BN579" s="190"/>
      <c r="BO579" s="190"/>
      <c r="BP579" s="190"/>
      <c r="BQ579" s="190"/>
      <c r="BR579" s="190"/>
      <c r="BS579" s="190"/>
      <c r="BT579" s="190"/>
      <c r="BU579" s="191">
        <v>14950125885</v>
      </c>
      <c r="BV579" s="191"/>
      <c r="BW579" s="191"/>
      <c r="BX579" s="191"/>
      <c r="BY579" s="191"/>
      <c r="BZ579" s="191"/>
      <c r="CA579" s="191"/>
      <c r="CB579" s="191"/>
      <c r="CC579" s="191"/>
      <c r="CD579" s="191"/>
      <c r="CE579" s="191"/>
      <c r="CF579" s="191"/>
      <c r="CG579" s="191"/>
      <c r="CH579" s="191"/>
      <c r="CI579" s="191"/>
      <c r="CJ579" s="191"/>
      <c r="CK579" s="191"/>
      <c r="CL579" s="191"/>
      <c r="CM579" s="191"/>
      <c r="CN579" s="191"/>
    </row>
    <row r="580" spans="1:92" ht="25.5" customHeight="1">
      <c r="A580" s="189" t="s">
        <v>1067</v>
      </c>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189"/>
      <c r="AJ580" s="189"/>
      <c r="AK580" s="189"/>
      <c r="AL580" s="189"/>
      <c r="AM580" s="189"/>
      <c r="AN580" s="189"/>
      <c r="AO580" s="189"/>
      <c r="AP580" s="189"/>
      <c r="AQ580" s="189"/>
      <c r="AR580" s="189"/>
      <c r="AS580" s="189"/>
      <c r="AT580" s="190">
        <v>1000000</v>
      </c>
      <c r="AU580" s="190"/>
      <c r="AV580" s="190"/>
      <c r="AW580" s="190"/>
      <c r="AX580" s="190"/>
      <c r="AY580" s="190"/>
      <c r="AZ580" s="190"/>
      <c r="BA580" s="190"/>
      <c r="BB580" s="190"/>
      <c r="BC580" s="190"/>
      <c r="BD580" s="190"/>
      <c r="BE580" s="190"/>
      <c r="BF580" s="190"/>
      <c r="BG580" s="190"/>
      <c r="BH580" s="190"/>
      <c r="BI580" s="190"/>
      <c r="BJ580" s="190"/>
      <c r="BK580" s="190"/>
      <c r="BL580" s="190"/>
      <c r="BM580" s="190"/>
      <c r="BN580" s="190"/>
      <c r="BO580" s="190"/>
      <c r="BP580" s="190"/>
      <c r="BQ580" s="190"/>
      <c r="BR580" s="190"/>
      <c r="BS580" s="190"/>
      <c r="BT580" s="190"/>
      <c r="BU580" s="191">
        <v>0</v>
      </c>
      <c r="BV580" s="191"/>
      <c r="BW580" s="191"/>
      <c r="BX580" s="191"/>
      <c r="BY580" s="191"/>
      <c r="BZ580" s="191"/>
      <c r="CA580" s="191"/>
      <c r="CB580" s="191"/>
      <c r="CC580" s="191"/>
      <c r="CD580" s="191"/>
      <c r="CE580" s="191"/>
      <c r="CF580" s="191"/>
      <c r="CG580" s="191"/>
      <c r="CH580" s="191"/>
      <c r="CI580" s="191"/>
      <c r="CJ580" s="191"/>
      <c r="CK580" s="191"/>
      <c r="CL580" s="191"/>
      <c r="CM580" s="191"/>
      <c r="CN580" s="191"/>
    </row>
    <row r="581" spans="1:92" ht="15.75" customHeight="1">
      <c r="A581" s="195" t="s">
        <v>467</v>
      </c>
      <c r="B581" s="195"/>
      <c r="C581" s="195"/>
      <c r="D581" s="195"/>
      <c r="E581" s="195"/>
      <c r="F581" s="195"/>
      <c r="G581" s="195"/>
      <c r="H581" s="195"/>
      <c r="I581" s="195"/>
      <c r="J581" s="195"/>
      <c r="K581" s="195"/>
      <c r="L581" s="195"/>
      <c r="M581" s="195"/>
      <c r="N581" s="195"/>
      <c r="O581" s="195"/>
      <c r="P581" s="195"/>
      <c r="Q581" s="195"/>
      <c r="R581" s="195"/>
      <c r="S581" s="195"/>
      <c r="T581" s="195"/>
      <c r="U581" s="195"/>
      <c r="V581" s="195"/>
      <c r="W581" s="195"/>
      <c r="X581" s="195"/>
      <c r="Y581" s="195"/>
      <c r="Z581" s="195"/>
      <c r="AA581" s="195"/>
      <c r="AB581" s="195"/>
      <c r="AC581" s="195"/>
      <c r="AD581" s="195"/>
      <c r="AE581" s="195"/>
      <c r="AF581" s="195"/>
      <c r="AG581" s="195"/>
      <c r="AH581" s="195"/>
      <c r="AI581" s="195"/>
      <c r="AJ581" s="195"/>
      <c r="AK581" s="195"/>
      <c r="AL581" s="195"/>
      <c r="AM581" s="195"/>
      <c r="AN581" s="195"/>
      <c r="AO581" s="195"/>
      <c r="AP581" s="195"/>
      <c r="AQ581" s="195"/>
      <c r="AR581" s="195"/>
      <c r="AS581" s="195"/>
      <c r="AT581" s="196">
        <v>61337316870</v>
      </c>
      <c r="AU581" s="196"/>
      <c r="AV581" s="196"/>
      <c r="AW581" s="196"/>
      <c r="AX581" s="196"/>
      <c r="AY581" s="196"/>
      <c r="AZ581" s="196"/>
      <c r="BA581" s="196"/>
      <c r="BB581" s="196"/>
      <c r="BC581" s="196"/>
      <c r="BD581" s="196"/>
      <c r="BE581" s="196"/>
      <c r="BF581" s="196"/>
      <c r="BG581" s="196"/>
      <c r="BH581" s="196"/>
      <c r="BI581" s="196"/>
      <c r="BJ581" s="196"/>
      <c r="BK581" s="196"/>
      <c r="BL581" s="196"/>
      <c r="BM581" s="196"/>
      <c r="BN581" s="196"/>
      <c r="BO581" s="196"/>
      <c r="BP581" s="196"/>
      <c r="BQ581" s="196"/>
      <c r="BR581" s="196"/>
      <c r="BS581" s="196"/>
      <c r="BT581" s="196"/>
      <c r="BU581" s="197">
        <v>88956264248</v>
      </c>
      <c r="BV581" s="197"/>
      <c r="BW581" s="197"/>
      <c r="BX581" s="197"/>
      <c r="BY581" s="197"/>
      <c r="BZ581" s="197"/>
      <c r="CA581" s="197"/>
      <c r="CB581" s="197"/>
      <c r="CC581" s="197"/>
      <c r="CD581" s="197"/>
      <c r="CE581" s="197"/>
      <c r="CF581" s="197"/>
      <c r="CG581" s="197"/>
      <c r="CH581" s="197"/>
      <c r="CI581" s="197"/>
      <c r="CJ581" s="197"/>
      <c r="CK581" s="197"/>
      <c r="CL581" s="197"/>
      <c r="CM581" s="197"/>
      <c r="CN581" s="197"/>
    </row>
    <row r="582" spans="1:92">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189"/>
      <c r="AJ582" s="189"/>
      <c r="AK582" s="189"/>
      <c r="AL582" s="189"/>
      <c r="AM582" s="189"/>
      <c r="AN582" s="189"/>
      <c r="AO582" s="189"/>
      <c r="AP582" s="189"/>
      <c r="AQ582" s="189"/>
      <c r="AR582" s="189"/>
      <c r="AS582" s="189"/>
      <c r="AT582" s="190">
        <v>0</v>
      </c>
      <c r="AU582" s="190"/>
      <c r="AV582" s="190"/>
      <c r="AW582" s="190"/>
      <c r="AX582" s="190"/>
      <c r="AY582" s="190"/>
      <c r="AZ582" s="190"/>
      <c r="BA582" s="190"/>
      <c r="BB582" s="190"/>
      <c r="BC582" s="190"/>
      <c r="BD582" s="190"/>
      <c r="BE582" s="190"/>
      <c r="BF582" s="190"/>
      <c r="BG582" s="190"/>
      <c r="BH582" s="190"/>
      <c r="BI582" s="190"/>
      <c r="BJ582" s="190"/>
      <c r="BK582" s="190"/>
      <c r="BL582" s="190"/>
      <c r="BM582" s="190"/>
      <c r="BN582" s="190"/>
      <c r="BO582" s="190"/>
      <c r="BP582" s="190"/>
      <c r="BQ582" s="190"/>
      <c r="BR582" s="190"/>
      <c r="BS582" s="190"/>
      <c r="BT582" s="190"/>
      <c r="BU582" s="191">
        <v>0</v>
      </c>
      <c r="BV582" s="191"/>
      <c r="BW582" s="191"/>
      <c r="BX582" s="191"/>
      <c r="BY582" s="191"/>
      <c r="BZ582" s="191"/>
      <c r="CA582" s="191"/>
      <c r="CB582" s="191"/>
      <c r="CC582" s="191"/>
      <c r="CD582" s="191"/>
      <c r="CE582" s="191"/>
      <c r="CF582" s="191"/>
      <c r="CG582" s="191"/>
      <c r="CH582" s="191"/>
      <c r="CI582" s="191"/>
      <c r="CJ582" s="191"/>
      <c r="CK582" s="191"/>
      <c r="CL582" s="191"/>
      <c r="CM582" s="191"/>
      <c r="CN582" s="191"/>
    </row>
    <row r="583" spans="1:92">
      <c r="A583" s="195" t="s">
        <v>1068</v>
      </c>
      <c r="B583" s="195"/>
      <c r="C583" s="195"/>
      <c r="D583" s="195"/>
      <c r="E583" s="195"/>
      <c r="F583" s="195"/>
      <c r="G583" s="195"/>
      <c r="H583" s="195"/>
      <c r="I583" s="195"/>
      <c r="J583" s="195"/>
      <c r="K583" s="195"/>
      <c r="L583" s="195"/>
      <c r="M583" s="195"/>
      <c r="N583" s="195"/>
      <c r="O583" s="195"/>
      <c r="P583" s="195"/>
      <c r="Q583" s="195"/>
      <c r="R583" s="195"/>
      <c r="S583" s="195"/>
      <c r="T583" s="195"/>
      <c r="U583" s="195"/>
      <c r="V583" s="195"/>
      <c r="W583" s="195"/>
      <c r="X583" s="195"/>
      <c r="Y583" s="195"/>
      <c r="Z583" s="195"/>
      <c r="AA583" s="195"/>
      <c r="AB583" s="195"/>
      <c r="AC583" s="195"/>
      <c r="AD583" s="195"/>
      <c r="AE583" s="195"/>
      <c r="AF583" s="195"/>
      <c r="AG583" s="195"/>
      <c r="AH583" s="195"/>
      <c r="AI583" s="195"/>
      <c r="AJ583" s="195"/>
      <c r="AK583" s="195"/>
      <c r="AL583" s="195"/>
      <c r="AM583" s="195"/>
      <c r="AN583" s="195"/>
      <c r="AO583" s="195"/>
      <c r="AP583" s="195"/>
      <c r="AQ583" s="195"/>
      <c r="AR583" s="195"/>
      <c r="AS583" s="195"/>
      <c r="AT583" s="196">
        <v>0</v>
      </c>
      <c r="AU583" s="196"/>
      <c r="AV583" s="196"/>
      <c r="AW583" s="196"/>
      <c r="AX583" s="196"/>
      <c r="AY583" s="196"/>
      <c r="AZ583" s="196"/>
      <c r="BA583" s="196"/>
      <c r="BB583" s="196"/>
      <c r="BC583" s="196"/>
      <c r="BD583" s="196"/>
      <c r="BE583" s="196"/>
      <c r="BF583" s="196"/>
      <c r="BG583" s="196"/>
      <c r="BH583" s="196"/>
      <c r="BI583" s="196"/>
      <c r="BJ583" s="196"/>
      <c r="BK583" s="196"/>
      <c r="BL583" s="196"/>
      <c r="BM583" s="196"/>
      <c r="BN583" s="196"/>
      <c r="BO583" s="196"/>
      <c r="BP583" s="196"/>
      <c r="BQ583" s="196"/>
      <c r="BR583" s="196"/>
      <c r="BS583" s="196"/>
      <c r="BT583" s="196"/>
      <c r="BU583" s="197">
        <v>0</v>
      </c>
      <c r="BV583" s="197"/>
      <c r="BW583" s="197"/>
      <c r="BX583" s="197"/>
      <c r="BY583" s="197"/>
      <c r="BZ583" s="197"/>
      <c r="CA583" s="197"/>
      <c r="CB583" s="197"/>
      <c r="CC583" s="197"/>
      <c r="CD583" s="197"/>
      <c r="CE583" s="197"/>
      <c r="CF583" s="197"/>
      <c r="CG583" s="197"/>
      <c r="CH583" s="197"/>
      <c r="CI583" s="197"/>
      <c r="CJ583" s="197"/>
      <c r="CK583" s="197"/>
      <c r="CL583" s="197"/>
      <c r="CM583" s="197"/>
      <c r="CN583" s="197"/>
    </row>
    <row r="584" spans="1:92">
      <c r="A584" s="189" t="s">
        <v>1069</v>
      </c>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c r="AQ584" s="189"/>
      <c r="AR584" s="189"/>
      <c r="AS584" s="189"/>
      <c r="AT584" s="190">
        <v>0</v>
      </c>
      <c r="AU584" s="190"/>
      <c r="AV584" s="190"/>
      <c r="AW584" s="190"/>
      <c r="AX584" s="190"/>
      <c r="AY584" s="190"/>
      <c r="AZ584" s="190"/>
      <c r="BA584" s="190"/>
      <c r="BB584" s="190"/>
      <c r="BC584" s="190"/>
      <c r="BD584" s="190"/>
      <c r="BE584" s="190"/>
      <c r="BF584" s="190"/>
      <c r="BG584" s="190"/>
      <c r="BH584" s="190"/>
      <c r="BI584" s="190"/>
      <c r="BJ584" s="190"/>
      <c r="BK584" s="190"/>
      <c r="BL584" s="190"/>
      <c r="BM584" s="190"/>
      <c r="BN584" s="190"/>
      <c r="BO584" s="190"/>
      <c r="BP584" s="190"/>
      <c r="BQ584" s="190"/>
      <c r="BR584" s="190"/>
      <c r="BS584" s="190"/>
      <c r="BT584" s="190"/>
      <c r="BU584" s="191">
        <v>0</v>
      </c>
      <c r="BV584" s="191"/>
      <c r="BW584" s="191"/>
      <c r="BX584" s="191"/>
      <c r="BY584" s="191"/>
      <c r="BZ584" s="191"/>
      <c r="CA584" s="191"/>
      <c r="CB584" s="191"/>
      <c r="CC584" s="191"/>
      <c r="CD584" s="191"/>
      <c r="CE584" s="191"/>
      <c r="CF584" s="191"/>
      <c r="CG584" s="191"/>
      <c r="CH584" s="191"/>
      <c r="CI584" s="191"/>
      <c r="CJ584" s="191"/>
      <c r="CK584" s="191"/>
      <c r="CL584" s="191"/>
      <c r="CM584" s="191"/>
      <c r="CN584" s="191"/>
    </row>
    <row r="585" spans="1:92">
      <c r="A585" s="189" t="s">
        <v>1070</v>
      </c>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189"/>
      <c r="AJ585" s="189"/>
      <c r="AK585" s="189"/>
      <c r="AL585" s="189"/>
      <c r="AM585" s="189"/>
      <c r="AN585" s="189"/>
      <c r="AO585" s="189"/>
      <c r="AP585" s="189"/>
      <c r="AQ585" s="189"/>
      <c r="AR585" s="189"/>
      <c r="AS585" s="189"/>
      <c r="AT585" s="190">
        <v>0</v>
      </c>
      <c r="AU585" s="190"/>
      <c r="AV585" s="190"/>
      <c r="AW585" s="190"/>
      <c r="AX585" s="190"/>
      <c r="AY585" s="190"/>
      <c r="AZ585" s="190"/>
      <c r="BA585" s="190"/>
      <c r="BB585" s="190"/>
      <c r="BC585" s="190"/>
      <c r="BD585" s="190"/>
      <c r="BE585" s="190"/>
      <c r="BF585" s="190"/>
      <c r="BG585" s="190"/>
      <c r="BH585" s="190"/>
      <c r="BI585" s="190"/>
      <c r="BJ585" s="190"/>
      <c r="BK585" s="190"/>
      <c r="BL585" s="190"/>
      <c r="BM585" s="190"/>
      <c r="BN585" s="190"/>
      <c r="BO585" s="190"/>
      <c r="BP585" s="190"/>
      <c r="BQ585" s="190"/>
      <c r="BR585" s="190"/>
      <c r="BS585" s="190"/>
      <c r="BT585" s="190"/>
      <c r="BU585" s="191">
        <v>0</v>
      </c>
      <c r="BV585" s="191"/>
      <c r="BW585" s="191"/>
      <c r="BX585" s="191"/>
      <c r="BY585" s="191"/>
      <c r="BZ585" s="191"/>
      <c r="CA585" s="191"/>
      <c r="CB585" s="191"/>
      <c r="CC585" s="191"/>
      <c r="CD585" s="191"/>
      <c r="CE585" s="191"/>
      <c r="CF585" s="191"/>
      <c r="CG585" s="191"/>
      <c r="CH585" s="191"/>
      <c r="CI585" s="191"/>
      <c r="CJ585" s="191"/>
      <c r="CK585" s="191"/>
      <c r="CL585" s="191"/>
      <c r="CM585" s="191"/>
      <c r="CN585" s="191"/>
    </row>
    <row r="586" spans="1:92">
      <c r="A586" s="195" t="s">
        <v>467</v>
      </c>
      <c r="B586" s="195"/>
      <c r="C586" s="195"/>
      <c r="D586" s="195"/>
      <c r="E586" s="195"/>
      <c r="F586" s="195"/>
      <c r="G586" s="195"/>
      <c r="H586" s="195"/>
      <c r="I586" s="195"/>
      <c r="J586" s="195"/>
      <c r="K586" s="195"/>
      <c r="L586" s="195"/>
      <c r="M586" s="195"/>
      <c r="N586" s="195"/>
      <c r="O586" s="195"/>
      <c r="P586" s="195"/>
      <c r="Q586" s="195"/>
      <c r="R586" s="195"/>
      <c r="S586" s="195"/>
      <c r="T586" s="195"/>
      <c r="U586" s="195"/>
      <c r="V586" s="195"/>
      <c r="W586" s="195"/>
      <c r="X586" s="195"/>
      <c r="Y586" s="195"/>
      <c r="Z586" s="195"/>
      <c r="AA586" s="195"/>
      <c r="AB586" s="195"/>
      <c r="AC586" s="195"/>
      <c r="AD586" s="195"/>
      <c r="AE586" s="195"/>
      <c r="AF586" s="195"/>
      <c r="AG586" s="195"/>
      <c r="AH586" s="195"/>
      <c r="AI586" s="195"/>
      <c r="AJ586" s="195"/>
      <c r="AK586" s="195"/>
      <c r="AL586" s="195"/>
      <c r="AM586" s="195"/>
      <c r="AN586" s="195"/>
      <c r="AO586" s="195"/>
      <c r="AP586" s="195"/>
      <c r="AQ586" s="195"/>
      <c r="AR586" s="195"/>
      <c r="AS586" s="195"/>
      <c r="AT586" s="196">
        <v>0</v>
      </c>
      <c r="AU586" s="196"/>
      <c r="AV586" s="196"/>
      <c r="AW586" s="196"/>
      <c r="AX586" s="196"/>
      <c r="AY586" s="196"/>
      <c r="AZ586" s="196"/>
      <c r="BA586" s="196"/>
      <c r="BB586" s="196"/>
      <c r="BC586" s="196"/>
      <c r="BD586" s="196"/>
      <c r="BE586" s="196"/>
      <c r="BF586" s="196"/>
      <c r="BG586" s="196"/>
      <c r="BH586" s="196"/>
      <c r="BI586" s="196"/>
      <c r="BJ586" s="196"/>
      <c r="BK586" s="196"/>
      <c r="BL586" s="196"/>
      <c r="BM586" s="196"/>
      <c r="BN586" s="196"/>
      <c r="BO586" s="196"/>
      <c r="BP586" s="196"/>
      <c r="BQ586" s="196"/>
      <c r="BR586" s="196"/>
      <c r="BS586" s="196"/>
      <c r="BT586" s="196"/>
      <c r="BU586" s="197">
        <v>0</v>
      </c>
      <c r="BV586" s="197"/>
      <c r="BW586" s="197"/>
      <c r="BX586" s="197"/>
      <c r="BY586" s="197"/>
      <c r="BZ586" s="197"/>
      <c r="CA586" s="197"/>
      <c r="CB586" s="197"/>
      <c r="CC586" s="197"/>
      <c r="CD586" s="197"/>
      <c r="CE586" s="197"/>
      <c r="CF586" s="197"/>
      <c r="CG586" s="197"/>
      <c r="CH586" s="197"/>
      <c r="CI586" s="197"/>
      <c r="CJ586" s="197"/>
      <c r="CK586" s="197"/>
      <c r="CL586" s="197"/>
      <c r="CM586" s="197"/>
      <c r="CN586" s="197"/>
    </row>
    <row r="587" spans="1:92" ht="8.25" customHeight="1">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189"/>
      <c r="AJ587" s="189"/>
      <c r="AK587" s="189"/>
      <c r="AL587" s="189"/>
      <c r="AM587" s="189"/>
      <c r="AN587" s="189"/>
      <c r="AO587" s="189"/>
      <c r="AP587" s="189"/>
      <c r="AQ587" s="189"/>
      <c r="AR587" s="189"/>
      <c r="AS587" s="189"/>
      <c r="AT587" s="190">
        <v>0</v>
      </c>
      <c r="AU587" s="190"/>
      <c r="AV587" s="190"/>
      <c r="AW587" s="190"/>
      <c r="AX587" s="190"/>
      <c r="AY587" s="190"/>
      <c r="AZ587" s="190"/>
      <c r="BA587" s="190"/>
      <c r="BB587" s="190"/>
      <c r="BC587" s="190"/>
      <c r="BD587" s="190"/>
      <c r="BE587" s="190"/>
      <c r="BF587" s="190"/>
      <c r="BG587" s="190"/>
      <c r="BH587" s="190"/>
      <c r="BI587" s="190"/>
      <c r="BJ587" s="190"/>
      <c r="BK587" s="190"/>
      <c r="BL587" s="190"/>
      <c r="BM587" s="190"/>
      <c r="BN587" s="190"/>
      <c r="BO587" s="190"/>
      <c r="BP587" s="190"/>
      <c r="BQ587" s="190"/>
      <c r="BR587" s="190"/>
      <c r="BS587" s="190"/>
      <c r="BT587" s="190"/>
      <c r="BU587" s="191">
        <v>0</v>
      </c>
      <c r="BV587" s="191"/>
      <c r="BW587" s="191"/>
      <c r="BX587" s="191"/>
      <c r="BY587" s="191"/>
      <c r="BZ587" s="191"/>
      <c r="CA587" s="191"/>
      <c r="CB587" s="191"/>
      <c r="CC587" s="191"/>
      <c r="CD587" s="191"/>
      <c r="CE587" s="191"/>
      <c r="CF587" s="191"/>
      <c r="CG587" s="191"/>
      <c r="CH587" s="191"/>
      <c r="CI587" s="191"/>
      <c r="CJ587" s="191"/>
      <c r="CK587" s="191"/>
      <c r="CL587" s="191"/>
      <c r="CM587" s="191"/>
      <c r="CN587" s="191"/>
    </row>
    <row r="588" spans="1:92">
      <c r="A588" s="195" t="s">
        <v>1307</v>
      </c>
      <c r="B588" s="195"/>
      <c r="C588" s="195"/>
      <c r="D588" s="195"/>
      <c r="E588" s="195"/>
      <c r="F588" s="195"/>
      <c r="G588" s="195"/>
      <c r="H588" s="195"/>
      <c r="I588" s="195"/>
      <c r="J588" s="195"/>
      <c r="K588" s="195"/>
      <c r="L588" s="195"/>
      <c r="M588" s="195"/>
      <c r="N588" s="195"/>
      <c r="O588" s="195"/>
      <c r="P588" s="195"/>
      <c r="Q588" s="195"/>
      <c r="R588" s="195"/>
      <c r="S588" s="195"/>
      <c r="T588" s="195"/>
      <c r="U588" s="195"/>
      <c r="V588" s="195"/>
      <c r="W588" s="195"/>
      <c r="X588" s="195"/>
      <c r="Y588" s="195"/>
      <c r="Z588" s="195"/>
      <c r="AA588" s="195"/>
      <c r="AB588" s="195"/>
      <c r="AC588" s="195"/>
      <c r="AD588" s="195"/>
      <c r="AE588" s="195"/>
      <c r="AF588" s="195"/>
      <c r="AG588" s="195"/>
      <c r="AH588" s="195"/>
      <c r="AI588" s="195"/>
      <c r="AJ588" s="195"/>
      <c r="AK588" s="195"/>
      <c r="AL588" s="195"/>
      <c r="AM588" s="195"/>
      <c r="AN588" s="195"/>
      <c r="AO588" s="195"/>
      <c r="AP588" s="195"/>
      <c r="AQ588" s="195"/>
      <c r="AR588" s="195"/>
      <c r="AS588" s="195"/>
      <c r="AT588" s="196">
        <v>0</v>
      </c>
      <c r="AU588" s="196"/>
      <c r="AV588" s="196"/>
      <c r="AW588" s="196"/>
      <c r="AX588" s="196"/>
      <c r="AY588" s="196"/>
      <c r="AZ588" s="196"/>
      <c r="BA588" s="196"/>
      <c r="BB588" s="196"/>
      <c r="BC588" s="196"/>
      <c r="BD588" s="196"/>
      <c r="BE588" s="196"/>
      <c r="BF588" s="196"/>
      <c r="BG588" s="196"/>
      <c r="BH588" s="196"/>
      <c r="BI588" s="196"/>
      <c r="BJ588" s="196"/>
      <c r="BK588" s="196"/>
      <c r="BL588" s="196"/>
      <c r="BM588" s="196"/>
      <c r="BN588" s="196"/>
      <c r="BO588" s="196"/>
      <c r="BP588" s="196"/>
      <c r="BQ588" s="196"/>
      <c r="BR588" s="196"/>
      <c r="BS588" s="196"/>
      <c r="BT588" s="196"/>
      <c r="BU588" s="197">
        <v>0</v>
      </c>
      <c r="BV588" s="197"/>
      <c r="BW588" s="197"/>
      <c r="BX588" s="197"/>
      <c r="BY588" s="197"/>
      <c r="BZ588" s="197"/>
      <c r="CA588" s="197"/>
      <c r="CB588" s="197"/>
      <c r="CC588" s="197"/>
      <c r="CD588" s="197"/>
      <c r="CE588" s="197"/>
      <c r="CF588" s="197"/>
      <c r="CG588" s="197"/>
      <c r="CH588" s="197"/>
      <c r="CI588" s="197"/>
      <c r="CJ588" s="197"/>
      <c r="CK588" s="197"/>
      <c r="CL588" s="197"/>
      <c r="CM588" s="197"/>
      <c r="CN588" s="197"/>
    </row>
    <row r="589" spans="1:92">
      <c r="A589" s="195" t="s">
        <v>1308</v>
      </c>
      <c r="B589" s="195"/>
      <c r="C589" s="195"/>
      <c r="D589" s="195"/>
      <c r="E589" s="195"/>
      <c r="F589" s="195"/>
      <c r="G589" s="195"/>
      <c r="H589" s="195"/>
      <c r="I589" s="195"/>
      <c r="J589" s="195"/>
      <c r="K589" s="195"/>
      <c r="L589" s="195"/>
      <c r="M589" s="195"/>
      <c r="N589" s="195"/>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c r="AQ589" s="195"/>
      <c r="AR589" s="195"/>
      <c r="AS589" s="195"/>
      <c r="AT589" s="196">
        <v>0</v>
      </c>
      <c r="AU589" s="196"/>
      <c r="AV589" s="196"/>
      <c r="AW589" s="196"/>
      <c r="AX589" s="196"/>
      <c r="AY589" s="196"/>
      <c r="AZ589" s="196"/>
      <c r="BA589" s="196"/>
      <c r="BB589" s="196"/>
      <c r="BC589" s="196"/>
      <c r="BD589" s="196"/>
      <c r="BE589" s="196"/>
      <c r="BF589" s="196"/>
      <c r="BG589" s="196"/>
      <c r="BH589" s="196"/>
      <c r="BI589" s="196"/>
      <c r="BJ589" s="196"/>
      <c r="BK589" s="196"/>
      <c r="BL589" s="196"/>
      <c r="BM589" s="196"/>
      <c r="BN589" s="196"/>
      <c r="BO589" s="196"/>
      <c r="BP589" s="196"/>
      <c r="BQ589" s="196"/>
      <c r="BR589" s="196"/>
      <c r="BS589" s="196"/>
      <c r="BT589" s="196"/>
      <c r="BU589" s="197">
        <v>0</v>
      </c>
      <c r="BV589" s="197"/>
      <c r="BW589" s="197"/>
      <c r="BX589" s="197"/>
      <c r="BY589" s="197"/>
      <c r="BZ589" s="197"/>
      <c r="CA589" s="197"/>
      <c r="CB589" s="197"/>
      <c r="CC589" s="197"/>
      <c r="CD589" s="197"/>
      <c r="CE589" s="197"/>
      <c r="CF589" s="197"/>
      <c r="CG589" s="197"/>
      <c r="CH589" s="197"/>
      <c r="CI589" s="197"/>
      <c r="CJ589" s="197"/>
      <c r="CK589" s="197"/>
      <c r="CL589" s="197"/>
      <c r="CM589" s="197"/>
      <c r="CN589" s="197"/>
    </row>
    <row r="590" spans="1:92" ht="23.25" customHeight="1">
      <c r="A590" s="189" t="s">
        <v>1071</v>
      </c>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c r="AS590" s="189"/>
      <c r="AT590" s="190">
        <v>61327702870</v>
      </c>
      <c r="AU590" s="190"/>
      <c r="AV590" s="190"/>
      <c r="AW590" s="190"/>
      <c r="AX590" s="190"/>
      <c r="AY590" s="190"/>
      <c r="AZ590" s="190"/>
      <c r="BA590" s="190"/>
      <c r="BB590" s="190"/>
      <c r="BC590" s="190"/>
      <c r="BD590" s="190"/>
      <c r="BE590" s="190"/>
      <c r="BF590" s="190"/>
      <c r="BG590" s="190"/>
      <c r="BH590" s="190"/>
      <c r="BI590" s="190"/>
      <c r="BJ590" s="190"/>
      <c r="BK590" s="190"/>
      <c r="BL590" s="190"/>
      <c r="BM590" s="190"/>
      <c r="BN590" s="190"/>
      <c r="BO590" s="190"/>
      <c r="BP590" s="190"/>
      <c r="BQ590" s="190"/>
      <c r="BR590" s="190"/>
      <c r="BS590" s="190"/>
      <c r="BT590" s="190"/>
      <c r="BU590" s="191">
        <v>88956264248</v>
      </c>
      <c r="BV590" s="191"/>
      <c r="BW590" s="191"/>
      <c r="BX590" s="191"/>
      <c r="BY590" s="191"/>
      <c r="BZ590" s="191"/>
      <c r="CA590" s="191"/>
      <c r="CB590" s="191"/>
      <c r="CC590" s="191"/>
      <c r="CD590" s="191"/>
      <c r="CE590" s="191"/>
      <c r="CF590" s="191"/>
      <c r="CG590" s="191"/>
      <c r="CH590" s="191"/>
      <c r="CI590" s="191"/>
      <c r="CJ590" s="191"/>
      <c r="CK590" s="191"/>
      <c r="CL590" s="191"/>
      <c r="CM590" s="191"/>
      <c r="CN590" s="191"/>
    </row>
    <row r="591" spans="1:92">
      <c r="A591" s="189" t="s">
        <v>1072</v>
      </c>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c r="AS591" s="189"/>
      <c r="AT591" s="190">
        <v>61327702870</v>
      </c>
      <c r="AU591" s="190"/>
      <c r="AV591" s="190"/>
      <c r="AW591" s="190"/>
      <c r="AX591" s="190"/>
      <c r="AY591" s="190"/>
      <c r="AZ591" s="190"/>
      <c r="BA591" s="190"/>
      <c r="BB591" s="190"/>
      <c r="BC591" s="190"/>
      <c r="BD591" s="190"/>
      <c r="BE591" s="190"/>
      <c r="BF591" s="190"/>
      <c r="BG591" s="190"/>
      <c r="BH591" s="190"/>
      <c r="BI591" s="190"/>
      <c r="BJ591" s="190"/>
      <c r="BK591" s="190"/>
      <c r="BL591" s="190"/>
      <c r="BM591" s="190"/>
      <c r="BN591" s="190"/>
      <c r="BO591" s="190"/>
      <c r="BP591" s="190"/>
      <c r="BQ591" s="190"/>
      <c r="BR591" s="190"/>
      <c r="BS591" s="190"/>
      <c r="BT591" s="190"/>
      <c r="BU591" s="191">
        <v>88956264248</v>
      </c>
      <c r="BV591" s="191"/>
      <c r="BW591" s="191"/>
      <c r="BX591" s="191"/>
      <c r="BY591" s="191"/>
      <c r="BZ591" s="191"/>
      <c r="CA591" s="191"/>
      <c r="CB591" s="191"/>
      <c r="CC591" s="191"/>
      <c r="CD591" s="191"/>
      <c r="CE591" s="191"/>
      <c r="CF591" s="191"/>
      <c r="CG591" s="191"/>
      <c r="CH591" s="191"/>
      <c r="CI591" s="191"/>
      <c r="CJ591" s="191"/>
      <c r="CK591" s="191"/>
      <c r="CL591" s="191"/>
      <c r="CM591" s="191"/>
      <c r="CN591" s="191"/>
    </row>
    <row r="592" spans="1:92" ht="15.75" customHeight="1">
      <c r="A592" s="189" t="s">
        <v>1073</v>
      </c>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c r="AQ592" s="189"/>
      <c r="AR592" s="189"/>
      <c r="AS592" s="189"/>
      <c r="AT592" s="190">
        <v>0</v>
      </c>
      <c r="AU592" s="190"/>
      <c r="AV592" s="190"/>
      <c r="AW592" s="190"/>
      <c r="AX592" s="190"/>
      <c r="AY592" s="190"/>
      <c r="AZ592" s="190"/>
      <c r="BA592" s="190"/>
      <c r="BB592" s="190"/>
      <c r="BC592" s="190"/>
      <c r="BD592" s="190"/>
      <c r="BE592" s="190"/>
      <c r="BF592" s="190"/>
      <c r="BG592" s="190"/>
      <c r="BH592" s="190"/>
      <c r="BI592" s="190"/>
      <c r="BJ592" s="190"/>
      <c r="BK592" s="190"/>
      <c r="BL592" s="190"/>
      <c r="BM592" s="190"/>
      <c r="BN592" s="190"/>
      <c r="BO592" s="190"/>
      <c r="BP592" s="190"/>
      <c r="BQ592" s="190"/>
      <c r="BR592" s="190"/>
      <c r="BS592" s="190"/>
      <c r="BT592" s="190"/>
      <c r="BU592" s="191">
        <v>0</v>
      </c>
      <c r="BV592" s="191"/>
      <c r="BW592" s="191"/>
      <c r="BX592" s="191"/>
      <c r="BY592" s="191"/>
      <c r="BZ592" s="191"/>
      <c r="CA592" s="191"/>
      <c r="CB592" s="191"/>
      <c r="CC592" s="191"/>
      <c r="CD592" s="191"/>
      <c r="CE592" s="191"/>
      <c r="CF592" s="191"/>
      <c r="CG592" s="191"/>
      <c r="CH592" s="191"/>
      <c r="CI592" s="191"/>
      <c r="CJ592" s="191"/>
      <c r="CK592" s="191"/>
      <c r="CL592" s="191"/>
      <c r="CM592" s="191"/>
      <c r="CN592" s="191"/>
    </row>
    <row r="593" spans="1:92" ht="25.5" customHeight="1">
      <c r="A593" s="189" t="s">
        <v>1074</v>
      </c>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189"/>
      <c r="AJ593" s="189"/>
      <c r="AK593" s="189"/>
      <c r="AL593" s="189"/>
      <c r="AM593" s="189"/>
      <c r="AN593" s="189"/>
      <c r="AO593" s="189"/>
      <c r="AP593" s="189"/>
      <c r="AQ593" s="189"/>
      <c r="AR593" s="189"/>
      <c r="AS593" s="189"/>
      <c r="AT593" s="190">
        <v>0</v>
      </c>
      <c r="AU593" s="190"/>
      <c r="AV593" s="190"/>
      <c r="AW593" s="190"/>
      <c r="AX593" s="190"/>
      <c r="AY593" s="190"/>
      <c r="AZ593" s="190"/>
      <c r="BA593" s="190"/>
      <c r="BB593" s="190"/>
      <c r="BC593" s="190"/>
      <c r="BD593" s="190"/>
      <c r="BE593" s="190"/>
      <c r="BF593" s="190"/>
      <c r="BG593" s="190"/>
      <c r="BH593" s="190"/>
      <c r="BI593" s="190"/>
      <c r="BJ593" s="190"/>
      <c r="BK593" s="190"/>
      <c r="BL593" s="190"/>
      <c r="BM593" s="190"/>
      <c r="BN593" s="190"/>
      <c r="BO593" s="190"/>
      <c r="BP593" s="190"/>
      <c r="BQ593" s="190"/>
      <c r="BR593" s="190"/>
      <c r="BS593" s="190"/>
      <c r="BT593" s="190"/>
      <c r="BU593" s="191">
        <v>0</v>
      </c>
      <c r="BV593" s="191"/>
      <c r="BW593" s="191"/>
      <c r="BX593" s="191"/>
      <c r="BY593" s="191"/>
      <c r="BZ593" s="191"/>
      <c r="CA593" s="191"/>
      <c r="CB593" s="191"/>
      <c r="CC593" s="191"/>
      <c r="CD593" s="191"/>
      <c r="CE593" s="191"/>
      <c r="CF593" s="191"/>
      <c r="CG593" s="191"/>
      <c r="CH593" s="191"/>
      <c r="CI593" s="191"/>
      <c r="CJ593" s="191"/>
      <c r="CK593" s="191"/>
      <c r="CL593" s="191"/>
      <c r="CM593" s="191"/>
      <c r="CN593" s="191"/>
    </row>
    <row r="594" spans="1:92" ht="15.75" customHeight="1">
      <c r="A594" s="189" t="s">
        <v>1075</v>
      </c>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189"/>
      <c r="AJ594" s="189"/>
      <c r="AK594" s="189"/>
      <c r="AL594" s="189"/>
      <c r="AM594" s="189"/>
      <c r="AN594" s="189"/>
      <c r="AO594" s="189"/>
      <c r="AP594" s="189"/>
      <c r="AQ594" s="189"/>
      <c r="AR594" s="189"/>
      <c r="AS594" s="189"/>
      <c r="AT594" s="190">
        <v>0</v>
      </c>
      <c r="AU594" s="190"/>
      <c r="AV594" s="190"/>
      <c r="AW594" s="190"/>
      <c r="AX594" s="190"/>
      <c r="AY594" s="190"/>
      <c r="AZ594" s="190"/>
      <c r="BA594" s="190"/>
      <c r="BB594" s="190"/>
      <c r="BC594" s="190"/>
      <c r="BD594" s="190"/>
      <c r="BE594" s="190"/>
      <c r="BF594" s="190"/>
      <c r="BG594" s="190"/>
      <c r="BH594" s="190"/>
      <c r="BI594" s="190"/>
      <c r="BJ594" s="190"/>
      <c r="BK594" s="190"/>
      <c r="BL594" s="190"/>
      <c r="BM594" s="190"/>
      <c r="BN594" s="190"/>
      <c r="BO594" s="190"/>
      <c r="BP594" s="190"/>
      <c r="BQ594" s="190"/>
      <c r="BR594" s="190"/>
      <c r="BS594" s="190"/>
      <c r="BT594" s="190"/>
      <c r="BU594" s="191">
        <v>0</v>
      </c>
      <c r="BV594" s="191"/>
      <c r="BW594" s="191"/>
      <c r="BX594" s="191"/>
      <c r="BY594" s="191"/>
      <c r="BZ594" s="191"/>
      <c r="CA594" s="191"/>
      <c r="CB594" s="191"/>
      <c r="CC594" s="191"/>
      <c r="CD594" s="191"/>
      <c r="CE594" s="191"/>
      <c r="CF594" s="191"/>
      <c r="CG594" s="191"/>
      <c r="CH594" s="191"/>
      <c r="CI594" s="191"/>
      <c r="CJ594" s="191"/>
      <c r="CK594" s="191"/>
      <c r="CL594" s="191"/>
      <c r="CM594" s="191"/>
      <c r="CN594" s="191"/>
    </row>
    <row r="595" spans="1:92" ht="15.75" customHeight="1">
      <c r="A595" s="189" t="s">
        <v>1076</v>
      </c>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189"/>
      <c r="AJ595" s="189"/>
      <c r="AK595" s="189"/>
      <c r="AL595" s="189"/>
      <c r="AM595" s="189"/>
      <c r="AN595" s="189"/>
      <c r="AO595" s="189"/>
      <c r="AP595" s="189"/>
      <c r="AQ595" s="189"/>
      <c r="AR595" s="189"/>
      <c r="AS595" s="189"/>
      <c r="AT595" s="190">
        <v>0</v>
      </c>
      <c r="AU595" s="190"/>
      <c r="AV595" s="190"/>
      <c r="AW595" s="190"/>
      <c r="AX595" s="190"/>
      <c r="AY595" s="190"/>
      <c r="AZ595" s="190"/>
      <c r="BA595" s="190"/>
      <c r="BB595" s="190"/>
      <c r="BC595" s="190"/>
      <c r="BD595" s="190"/>
      <c r="BE595" s="190"/>
      <c r="BF595" s="190"/>
      <c r="BG595" s="190"/>
      <c r="BH595" s="190"/>
      <c r="BI595" s="190"/>
      <c r="BJ595" s="190"/>
      <c r="BK595" s="190"/>
      <c r="BL595" s="190"/>
      <c r="BM595" s="190"/>
      <c r="BN595" s="190"/>
      <c r="BO595" s="190"/>
      <c r="BP595" s="190"/>
      <c r="BQ595" s="190"/>
      <c r="BR595" s="190"/>
      <c r="BS595" s="190"/>
      <c r="BT595" s="190"/>
      <c r="BU595" s="191">
        <v>0</v>
      </c>
      <c r="BV595" s="191"/>
      <c r="BW595" s="191"/>
      <c r="BX595" s="191"/>
      <c r="BY595" s="191"/>
      <c r="BZ595" s="191"/>
      <c r="CA595" s="191"/>
      <c r="CB595" s="191"/>
      <c r="CC595" s="191"/>
      <c r="CD595" s="191"/>
      <c r="CE595" s="191"/>
      <c r="CF595" s="191"/>
      <c r="CG595" s="191"/>
      <c r="CH595" s="191"/>
      <c r="CI595" s="191"/>
      <c r="CJ595" s="191"/>
      <c r="CK595" s="191"/>
      <c r="CL595" s="191"/>
      <c r="CM595" s="191"/>
      <c r="CN595" s="191"/>
    </row>
    <row r="596" spans="1:92" ht="25.5" customHeight="1">
      <c r="A596" s="189" t="s">
        <v>1309</v>
      </c>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89"/>
      <c r="AM596" s="189"/>
      <c r="AN596" s="189"/>
      <c r="AO596" s="189"/>
      <c r="AP596" s="189"/>
      <c r="AQ596" s="189"/>
      <c r="AR596" s="189"/>
      <c r="AS596" s="189"/>
      <c r="AT596" s="190">
        <v>0</v>
      </c>
      <c r="AU596" s="190"/>
      <c r="AV596" s="190"/>
      <c r="AW596" s="190"/>
      <c r="AX596" s="190"/>
      <c r="AY596" s="190"/>
      <c r="AZ596" s="190"/>
      <c r="BA596" s="190"/>
      <c r="BB596" s="190"/>
      <c r="BC596" s="190"/>
      <c r="BD596" s="190"/>
      <c r="BE596" s="190"/>
      <c r="BF596" s="190"/>
      <c r="BG596" s="190"/>
      <c r="BH596" s="190"/>
      <c r="BI596" s="190"/>
      <c r="BJ596" s="190"/>
      <c r="BK596" s="190"/>
      <c r="BL596" s="190"/>
      <c r="BM596" s="190"/>
      <c r="BN596" s="190"/>
      <c r="BO596" s="190"/>
      <c r="BP596" s="190"/>
      <c r="BQ596" s="190"/>
      <c r="BR596" s="190"/>
      <c r="BS596" s="190"/>
      <c r="BT596" s="190"/>
      <c r="BU596" s="191">
        <v>0</v>
      </c>
      <c r="BV596" s="191"/>
      <c r="BW596" s="191"/>
      <c r="BX596" s="191"/>
      <c r="BY596" s="191"/>
      <c r="BZ596" s="191"/>
      <c r="CA596" s="191"/>
      <c r="CB596" s="191"/>
      <c r="CC596" s="191"/>
      <c r="CD596" s="191"/>
      <c r="CE596" s="191"/>
      <c r="CF596" s="191"/>
      <c r="CG596" s="191"/>
      <c r="CH596" s="191"/>
      <c r="CI596" s="191"/>
      <c r="CJ596" s="191"/>
      <c r="CK596" s="191"/>
      <c r="CL596" s="191"/>
      <c r="CM596" s="191"/>
      <c r="CN596" s="191"/>
    </row>
    <row r="597" spans="1:92">
      <c r="A597" s="189" t="s">
        <v>1077</v>
      </c>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c r="AQ597" s="189"/>
      <c r="AR597" s="189"/>
      <c r="AS597" s="189"/>
      <c r="AT597" s="190">
        <v>0</v>
      </c>
      <c r="AU597" s="190"/>
      <c r="AV597" s="190"/>
      <c r="AW597" s="190"/>
      <c r="AX597" s="190"/>
      <c r="AY597" s="190"/>
      <c r="AZ597" s="190"/>
      <c r="BA597" s="190"/>
      <c r="BB597" s="190"/>
      <c r="BC597" s="190"/>
      <c r="BD597" s="190"/>
      <c r="BE597" s="190"/>
      <c r="BF597" s="190"/>
      <c r="BG597" s="190"/>
      <c r="BH597" s="190"/>
      <c r="BI597" s="190"/>
      <c r="BJ597" s="190"/>
      <c r="BK597" s="190"/>
      <c r="BL597" s="190"/>
      <c r="BM597" s="190"/>
      <c r="BN597" s="190"/>
      <c r="BO597" s="190"/>
      <c r="BP597" s="190"/>
      <c r="BQ597" s="190"/>
      <c r="BR597" s="190"/>
      <c r="BS597" s="190"/>
      <c r="BT597" s="190"/>
      <c r="BU597" s="191">
        <v>0</v>
      </c>
      <c r="BV597" s="191"/>
      <c r="BW597" s="191"/>
      <c r="BX597" s="191"/>
      <c r="BY597" s="191"/>
      <c r="BZ597" s="191"/>
      <c r="CA597" s="191"/>
      <c r="CB597" s="191"/>
      <c r="CC597" s="191"/>
      <c r="CD597" s="191"/>
      <c r="CE597" s="191"/>
      <c r="CF597" s="191"/>
      <c r="CG597" s="191"/>
      <c r="CH597" s="191"/>
      <c r="CI597" s="191"/>
      <c r="CJ597" s="191"/>
      <c r="CK597" s="191"/>
      <c r="CL597" s="191"/>
      <c r="CM597" s="191"/>
      <c r="CN597" s="191"/>
    </row>
    <row r="598" spans="1:92">
      <c r="A598" s="189" t="s">
        <v>1078</v>
      </c>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189"/>
      <c r="AJ598" s="189"/>
      <c r="AK598" s="189"/>
      <c r="AL598" s="189"/>
      <c r="AM598" s="189"/>
      <c r="AN598" s="189"/>
      <c r="AO598" s="189"/>
      <c r="AP598" s="189"/>
      <c r="AQ598" s="189"/>
      <c r="AR598" s="189"/>
      <c r="AS598" s="189"/>
      <c r="AT598" s="190">
        <v>0</v>
      </c>
      <c r="AU598" s="190"/>
      <c r="AV598" s="190"/>
      <c r="AW598" s="190"/>
      <c r="AX598" s="190"/>
      <c r="AY598" s="190"/>
      <c r="AZ598" s="190"/>
      <c r="BA598" s="190"/>
      <c r="BB598" s="190"/>
      <c r="BC598" s="190"/>
      <c r="BD598" s="190"/>
      <c r="BE598" s="190"/>
      <c r="BF598" s="190"/>
      <c r="BG598" s="190"/>
      <c r="BH598" s="190"/>
      <c r="BI598" s="190"/>
      <c r="BJ598" s="190"/>
      <c r="BK598" s="190"/>
      <c r="BL598" s="190"/>
      <c r="BM598" s="190"/>
      <c r="BN598" s="190"/>
      <c r="BO598" s="190"/>
      <c r="BP598" s="190"/>
      <c r="BQ598" s="190"/>
      <c r="BR598" s="190"/>
      <c r="BS598" s="190"/>
      <c r="BT598" s="190"/>
      <c r="BU598" s="191">
        <v>0</v>
      </c>
      <c r="BV598" s="191"/>
      <c r="BW598" s="191"/>
      <c r="BX598" s="191"/>
      <c r="BY598" s="191"/>
      <c r="BZ598" s="191"/>
      <c r="CA598" s="191"/>
      <c r="CB598" s="191"/>
      <c r="CC598" s="191"/>
      <c r="CD598" s="191"/>
      <c r="CE598" s="191"/>
      <c r="CF598" s="191"/>
      <c r="CG598" s="191"/>
      <c r="CH598" s="191"/>
      <c r="CI598" s="191"/>
      <c r="CJ598" s="191"/>
      <c r="CK598" s="191"/>
      <c r="CL598" s="191"/>
      <c r="CM598" s="191"/>
      <c r="CN598" s="191"/>
    </row>
    <row r="599" spans="1:92">
      <c r="A599" s="189" t="s">
        <v>1310</v>
      </c>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89"/>
      <c r="AL599" s="189"/>
      <c r="AM599" s="189"/>
      <c r="AN599" s="189"/>
      <c r="AO599" s="189"/>
      <c r="AP599" s="189"/>
      <c r="AQ599" s="189"/>
      <c r="AR599" s="189"/>
      <c r="AS599" s="189"/>
      <c r="AT599" s="190">
        <v>0</v>
      </c>
      <c r="AU599" s="190"/>
      <c r="AV599" s="190"/>
      <c r="AW599" s="190"/>
      <c r="AX599" s="190"/>
      <c r="AY599" s="190"/>
      <c r="AZ599" s="190"/>
      <c r="BA599" s="190"/>
      <c r="BB599" s="190"/>
      <c r="BC599" s="190"/>
      <c r="BD599" s="190"/>
      <c r="BE599" s="190"/>
      <c r="BF599" s="190"/>
      <c r="BG599" s="190"/>
      <c r="BH599" s="190"/>
      <c r="BI599" s="190"/>
      <c r="BJ599" s="190"/>
      <c r="BK599" s="190"/>
      <c r="BL599" s="190"/>
      <c r="BM599" s="190"/>
      <c r="BN599" s="190"/>
      <c r="BO599" s="190"/>
      <c r="BP599" s="190"/>
      <c r="BQ599" s="190"/>
      <c r="BR599" s="190"/>
      <c r="BS599" s="190"/>
      <c r="BT599" s="190"/>
      <c r="BU599" s="191">
        <v>0</v>
      </c>
      <c r="BV599" s="191"/>
      <c r="BW599" s="191"/>
      <c r="BX599" s="191"/>
      <c r="BY599" s="191"/>
      <c r="BZ599" s="191"/>
      <c r="CA599" s="191"/>
      <c r="CB599" s="191"/>
      <c r="CC599" s="191"/>
      <c r="CD599" s="191"/>
      <c r="CE599" s="191"/>
      <c r="CF599" s="191"/>
      <c r="CG599" s="191"/>
      <c r="CH599" s="191"/>
      <c r="CI599" s="191"/>
      <c r="CJ599" s="191"/>
      <c r="CK599" s="191"/>
      <c r="CL599" s="191"/>
      <c r="CM599" s="191"/>
      <c r="CN599" s="191"/>
    </row>
    <row r="600" spans="1:92">
      <c r="A600" s="189" t="s">
        <v>1079</v>
      </c>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89"/>
      <c r="AL600" s="189"/>
      <c r="AM600" s="189"/>
      <c r="AN600" s="189"/>
      <c r="AO600" s="189"/>
      <c r="AP600" s="189"/>
      <c r="AQ600" s="189"/>
      <c r="AR600" s="189"/>
      <c r="AS600" s="189"/>
      <c r="AT600" s="190">
        <v>0</v>
      </c>
      <c r="AU600" s="190"/>
      <c r="AV600" s="190"/>
      <c r="AW600" s="190"/>
      <c r="AX600" s="190"/>
      <c r="AY600" s="190"/>
      <c r="AZ600" s="190"/>
      <c r="BA600" s="190"/>
      <c r="BB600" s="190"/>
      <c r="BC600" s="190"/>
      <c r="BD600" s="190"/>
      <c r="BE600" s="190"/>
      <c r="BF600" s="190"/>
      <c r="BG600" s="190"/>
      <c r="BH600" s="190"/>
      <c r="BI600" s="190"/>
      <c r="BJ600" s="190"/>
      <c r="BK600" s="190"/>
      <c r="BL600" s="190"/>
      <c r="BM600" s="190"/>
      <c r="BN600" s="190"/>
      <c r="BO600" s="190"/>
      <c r="BP600" s="190"/>
      <c r="BQ600" s="190"/>
      <c r="BR600" s="190"/>
      <c r="BS600" s="190"/>
      <c r="BT600" s="190"/>
      <c r="BU600" s="191">
        <v>0</v>
      </c>
      <c r="BV600" s="191"/>
      <c r="BW600" s="191"/>
      <c r="BX600" s="191"/>
      <c r="BY600" s="191"/>
      <c r="BZ600" s="191"/>
      <c r="CA600" s="191"/>
      <c r="CB600" s="191"/>
      <c r="CC600" s="191"/>
      <c r="CD600" s="191"/>
      <c r="CE600" s="191"/>
      <c r="CF600" s="191"/>
      <c r="CG600" s="191"/>
      <c r="CH600" s="191"/>
      <c r="CI600" s="191"/>
      <c r="CJ600" s="191"/>
      <c r="CK600" s="191"/>
      <c r="CL600" s="191"/>
      <c r="CM600" s="191"/>
      <c r="CN600" s="191"/>
    </row>
    <row r="601" spans="1:92">
      <c r="A601" s="189" t="s">
        <v>1080</v>
      </c>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89"/>
      <c r="AM601" s="189"/>
      <c r="AN601" s="189"/>
      <c r="AO601" s="189"/>
      <c r="AP601" s="189"/>
      <c r="AQ601" s="189"/>
      <c r="AR601" s="189"/>
      <c r="AS601" s="189"/>
      <c r="AT601" s="190">
        <v>0</v>
      </c>
      <c r="AU601" s="190"/>
      <c r="AV601" s="190"/>
      <c r="AW601" s="190"/>
      <c r="AX601" s="190"/>
      <c r="AY601" s="190"/>
      <c r="AZ601" s="190"/>
      <c r="BA601" s="190"/>
      <c r="BB601" s="190"/>
      <c r="BC601" s="190"/>
      <c r="BD601" s="190"/>
      <c r="BE601" s="190"/>
      <c r="BF601" s="190"/>
      <c r="BG601" s="190"/>
      <c r="BH601" s="190"/>
      <c r="BI601" s="190"/>
      <c r="BJ601" s="190"/>
      <c r="BK601" s="190"/>
      <c r="BL601" s="190"/>
      <c r="BM601" s="190"/>
      <c r="BN601" s="190"/>
      <c r="BO601" s="190"/>
      <c r="BP601" s="190"/>
      <c r="BQ601" s="190"/>
      <c r="BR601" s="190"/>
      <c r="BS601" s="190"/>
      <c r="BT601" s="190"/>
      <c r="BU601" s="191">
        <v>0</v>
      </c>
      <c r="BV601" s="191"/>
      <c r="BW601" s="191"/>
      <c r="BX601" s="191"/>
      <c r="BY601" s="191"/>
      <c r="BZ601" s="191"/>
      <c r="CA601" s="191"/>
      <c r="CB601" s="191"/>
      <c r="CC601" s="191"/>
      <c r="CD601" s="191"/>
      <c r="CE601" s="191"/>
      <c r="CF601" s="191"/>
      <c r="CG601" s="191"/>
      <c r="CH601" s="191"/>
      <c r="CI601" s="191"/>
      <c r="CJ601" s="191"/>
      <c r="CK601" s="191"/>
      <c r="CL601" s="191"/>
      <c r="CM601" s="191"/>
      <c r="CN601" s="191"/>
    </row>
    <row r="602" spans="1:92">
      <c r="A602" s="195" t="s">
        <v>467</v>
      </c>
      <c r="B602" s="195"/>
      <c r="C602" s="195"/>
      <c r="D602" s="195"/>
      <c r="E602" s="195"/>
      <c r="F602" s="195"/>
      <c r="G602" s="195"/>
      <c r="H602" s="195"/>
      <c r="I602" s="195"/>
      <c r="J602" s="195"/>
      <c r="K602" s="195"/>
      <c r="L602" s="195"/>
      <c r="M602" s="195"/>
      <c r="N602" s="195"/>
      <c r="O602" s="195"/>
      <c r="P602" s="195"/>
      <c r="Q602" s="195"/>
      <c r="R602" s="195"/>
      <c r="S602" s="195"/>
      <c r="T602" s="195"/>
      <c r="U602" s="195"/>
      <c r="V602" s="195"/>
      <c r="W602" s="195"/>
      <c r="X602" s="195"/>
      <c r="Y602" s="195"/>
      <c r="Z602" s="195"/>
      <c r="AA602" s="195"/>
      <c r="AB602" s="195"/>
      <c r="AC602" s="195"/>
      <c r="AD602" s="195"/>
      <c r="AE602" s="195"/>
      <c r="AF602" s="195"/>
      <c r="AG602" s="195"/>
      <c r="AH602" s="195"/>
      <c r="AI602" s="195"/>
      <c r="AJ602" s="195"/>
      <c r="AK602" s="195"/>
      <c r="AL602" s="195"/>
      <c r="AM602" s="195"/>
      <c r="AN602" s="195"/>
      <c r="AO602" s="195"/>
      <c r="AP602" s="195"/>
      <c r="AQ602" s="195"/>
      <c r="AR602" s="195"/>
      <c r="AS602" s="195"/>
      <c r="AT602" s="196">
        <v>61327702870</v>
      </c>
      <c r="AU602" s="196"/>
      <c r="AV602" s="196"/>
      <c r="AW602" s="196"/>
      <c r="AX602" s="196"/>
      <c r="AY602" s="196"/>
      <c r="AZ602" s="196"/>
      <c r="BA602" s="196"/>
      <c r="BB602" s="196"/>
      <c r="BC602" s="196"/>
      <c r="BD602" s="196"/>
      <c r="BE602" s="196"/>
      <c r="BF602" s="196"/>
      <c r="BG602" s="196"/>
      <c r="BH602" s="196"/>
      <c r="BI602" s="196"/>
      <c r="BJ602" s="196"/>
      <c r="BK602" s="196"/>
      <c r="BL602" s="196"/>
      <c r="BM602" s="196"/>
      <c r="BN602" s="196"/>
      <c r="BO602" s="196"/>
      <c r="BP602" s="196"/>
      <c r="BQ602" s="196"/>
      <c r="BR602" s="196"/>
      <c r="BS602" s="196"/>
      <c r="BT602" s="196"/>
      <c r="BU602" s="197">
        <v>88956264248</v>
      </c>
      <c r="BV602" s="197"/>
      <c r="BW602" s="197"/>
      <c r="BX602" s="197"/>
      <c r="BY602" s="197"/>
      <c r="BZ602" s="197"/>
      <c r="CA602" s="197"/>
      <c r="CB602" s="197"/>
      <c r="CC602" s="197"/>
      <c r="CD602" s="197"/>
      <c r="CE602" s="197"/>
      <c r="CF602" s="197"/>
      <c r="CG602" s="197"/>
      <c r="CH602" s="197"/>
      <c r="CI602" s="197"/>
      <c r="CJ602" s="197"/>
      <c r="CK602" s="197"/>
      <c r="CL602" s="197"/>
      <c r="CM602" s="197"/>
      <c r="CN602" s="197"/>
    </row>
    <row r="603" spans="1:92">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189"/>
      <c r="AJ603" s="189"/>
      <c r="AK603" s="189"/>
      <c r="AL603" s="189"/>
      <c r="AM603" s="189"/>
      <c r="AN603" s="189"/>
      <c r="AO603" s="189"/>
      <c r="AP603" s="189"/>
      <c r="AQ603" s="189"/>
      <c r="AR603" s="189"/>
      <c r="AS603" s="189"/>
      <c r="AT603" s="190">
        <v>0</v>
      </c>
      <c r="AU603" s="190"/>
      <c r="AV603" s="190"/>
      <c r="AW603" s="190"/>
      <c r="AX603" s="190"/>
      <c r="AY603" s="190"/>
      <c r="AZ603" s="190"/>
      <c r="BA603" s="190"/>
      <c r="BB603" s="190"/>
      <c r="BC603" s="190"/>
      <c r="BD603" s="190"/>
      <c r="BE603" s="190"/>
      <c r="BF603" s="190"/>
      <c r="BG603" s="190"/>
      <c r="BH603" s="190"/>
      <c r="BI603" s="190"/>
      <c r="BJ603" s="190"/>
      <c r="BK603" s="190"/>
      <c r="BL603" s="190"/>
      <c r="BM603" s="190"/>
      <c r="BN603" s="190"/>
      <c r="BO603" s="190"/>
      <c r="BP603" s="190"/>
      <c r="BQ603" s="190"/>
      <c r="BR603" s="190"/>
      <c r="BS603" s="190"/>
      <c r="BT603" s="190"/>
      <c r="BU603" s="191">
        <v>0</v>
      </c>
      <c r="BV603" s="191"/>
      <c r="BW603" s="191"/>
      <c r="BX603" s="191"/>
      <c r="BY603" s="191"/>
      <c r="BZ603" s="191"/>
      <c r="CA603" s="191"/>
      <c r="CB603" s="191"/>
      <c r="CC603" s="191"/>
      <c r="CD603" s="191"/>
      <c r="CE603" s="191"/>
      <c r="CF603" s="191"/>
      <c r="CG603" s="191"/>
      <c r="CH603" s="191"/>
      <c r="CI603" s="191"/>
      <c r="CJ603" s="191"/>
      <c r="CK603" s="191"/>
      <c r="CL603" s="191"/>
      <c r="CM603" s="191"/>
      <c r="CN603" s="191"/>
    </row>
    <row r="604" spans="1:92" ht="15.75" customHeight="1">
      <c r="A604" s="195" t="s">
        <v>1311</v>
      </c>
      <c r="B604" s="195"/>
      <c r="C604" s="195"/>
      <c r="D604" s="195"/>
      <c r="E604" s="195"/>
      <c r="F604" s="195"/>
      <c r="G604" s="195"/>
      <c r="H604" s="195"/>
      <c r="I604" s="195"/>
      <c r="J604" s="195"/>
      <c r="K604" s="195"/>
      <c r="L604" s="195"/>
      <c r="M604" s="195"/>
      <c r="N604" s="195"/>
      <c r="O604" s="195"/>
      <c r="P604" s="195"/>
      <c r="Q604" s="195"/>
      <c r="R604" s="195"/>
      <c r="S604" s="195"/>
      <c r="T604" s="195"/>
      <c r="U604" s="195"/>
      <c r="V604" s="195"/>
      <c r="W604" s="195"/>
      <c r="X604" s="195"/>
      <c r="Y604" s="195"/>
      <c r="Z604" s="195"/>
      <c r="AA604" s="195"/>
      <c r="AB604" s="195"/>
      <c r="AC604" s="195"/>
      <c r="AD604" s="195"/>
      <c r="AE604" s="195"/>
      <c r="AF604" s="195"/>
      <c r="AG604" s="195"/>
      <c r="AH604" s="195"/>
      <c r="AI604" s="195"/>
      <c r="AJ604" s="195"/>
      <c r="AK604" s="195"/>
      <c r="AL604" s="195"/>
      <c r="AM604" s="195"/>
      <c r="AN604" s="195"/>
      <c r="AO604" s="195"/>
      <c r="AP604" s="195"/>
      <c r="AQ604" s="195"/>
      <c r="AR604" s="195"/>
      <c r="AS604" s="195"/>
      <c r="AT604" s="196">
        <v>0</v>
      </c>
      <c r="AU604" s="196"/>
      <c r="AV604" s="196"/>
      <c r="AW604" s="196"/>
      <c r="AX604" s="196"/>
      <c r="AY604" s="196"/>
      <c r="AZ604" s="196"/>
      <c r="BA604" s="196"/>
      <c r="BB604" s="196"/>
      <c r="BC604" s="196"/>
      <c r="BD604" s="196"/>
      <c r="BE604" s="196"/>
      <c r="BF604" s="196"/>
      <c r="BG604" s="196"/>
      <c r="BH604" s="196"/>
      <c r="BI604" s="196"/>
      <c r="BJ604" s="196"/>
      <c r="BK604" s="196"/>
      <c r="BL604" s="196"/>
      <c r="BM604" s="196"/>
      <c r="BN604" s="196"/>
      <c r="BO604" s="196"/>
      <c r="BP604" s="196"/>
      <c r="BQ604" s="196"/>
      <c r="BR604" s="196"/>
      <c r="BS604" s="196"/>
      <c r="BT604" s="196"/>
      <c r="BU604" s="197">
        <v>0</v>
      </c>
      <c r="BV604" s="197"/>
      <c r="BW604" s="197"/>
      <c r="BX604" s="197"/>
      <c r="BY604" s="197"/>
      <c r="BZ604" s="197"/>
      <c r="CA604" s="197"/>
      <c r="CB604" s="197"/>
      <c r="CC604" s="197"/>
      <c r="CD604" s="197"/>
      <c r="CE604" s="197"/>
      <c r="CF604" s="197"/>
      <c r="CG604" s="197"/>
      <c r="CH604" s="197"/>
      <c r="CI604" s="197"/>
      <c r="CJ604" s="197"/>
      <c r="CK604" s="197"/>
      <c r="CL604" s="197"/>
      <c r="CM604" s="197"/>
      <c r="CN604" s="197"/>
    </row>
    <row r="605" spans="1:92" ht="15.75" customHeight="1">
      <c r="A605" s="189" t="s">
        <v>1081</v>
      </c>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189"/>
      <c r="AJ605" s="189"/>
      <c r="AK605" s="189"/>
      <c r="AL605" s="189"/>
      <c r="AM605" s="189"/>
      <c r="AN605" s="189"/>
      <c r="AO605" s="189"/>
      <c r="AP605" s="189"/>
      <c r="AQ605" s="189"/>
      <c r="AR605" s="189"/>
      <c r="AS605" s="189"/>
      <c r="AT605" s="190">
        <v>0</v>
      </c>
      <c r="AU605" s="190"/>
      <c r="AV605" s="190"/>
      <c r="AW605" s="190"/>
      <c r="AX605" s="190"/>
      <c r="AY605" s="190"/>
      <c r="AZ605" s="190"/>
      <c r="BA605" s="190"/>
      <c r="BB605" s="190"/>
      <c r="BC605" s="190"/>
      <c r="BD605" s="190"/>
      <c r="BE605" s="190"/>
      <c r="BF605" s="190"/>
      <c r="BG605" s="190"/>
      <c r="BH605" s="190"/>
      <c r="BI605" s="190"/>
      <c r="BJ605" s="190"/>
      <c r="BK605" s="190"/>
      <c r="BL605" s="190"/>
      <c r="BM605" s="190"/>
      <c r="BN605" s="190"/>
      <c r="BO605" s="190"/>
      <c r="BP605" s="190"/>
      <c r="BQ605" s="190"/>
      <c r="BR605" s="190"/>
      <c r="BS605" s="190"/>
      <c r="BT605" s="190"/>
      <c r="BU605" s="191">
        <v>0</v>
      </c>
      <c r="BV605" s="191"/>
      <c r="BW605" s="191"/>
      <c r="BX605" s="191"/>
      <c r="BY605" s="191"/>
      <c r="BZ605" s="191"/>
      <c r="CA605" s="191"/>
      <c r="CB605" s="191"/>
      <c r="CC605" s="191"/>
      <c r="CD605" s="191"/>
      <c r="CE605" s="191"/>
      <c r="CF605" s="191"/>
      <c r="CG605" s="191"/>
      <c r="CH605" s="191"/>
      <c r="CI605" s="191"/>
      <c r="CJ605" s="191"/>
      <c r="CK605" s="191"/>
      <c r="CL605" s="191"/>
      <c r="CM605" s="191"/>
      <c r="CN605" s="191"/>
    </row>
    <row r="606" spans="1:92" ht="15.75" customHeight="1">
      <c r="A606" s="189" t="s">
        <v>1082</v>
      </c>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189"/>
      <c r="AJ606" s="189"/>
      <c r="AK606" s="189"/>
      <c r="AL606" s="189"/>
      <c r="AM606" s="189"/>
      <c r="AN606" s="189"/>
      <c r="AO606" s="189"/>
      <c r="AP606" s="189"/>
      <c r="AQ606" s="189"/>
      <c r="AR606" s="189"/>
      <c r="AS606" s="189"/>
      <c r="AT606" s="190">
        <v>309673605</v>
      </c>
      <c r="AU606" s="190"/>
      <c r="AV606" s="190"/>
      <c r="AW606" s="190"/>
      <c r="AX606" s="190"/>
      <c r="AY606" s="190"/>
      <c r="AZ606" s="190"/>
      <c r="BA606" s="190"/>
      <c r="BB606" s="190"/>
      <c r="BC606" s="190"/>
      <c r="BD606" s="190"/>
      <c r="BE606" s="190"/>
      <c r="BF606" s="190"/>
      <c r="BG606" s="190"/>
      <c r="BH606" s="190"/>
      <c r="BI606" s="190"/>
      <c r="BJ606" s="190"/>
      <c r="BK606" s="190"/>
      <c r="BL606" s="190"/>
      <c r="BM606" s="190"/>
      <c r="BN606" s="190"/>
      <c r="BO606" s="190"/>
      <c r="BP606" s="190"/>
      <c r="BQ606" s="190"/>
      <c r="BR606" s="190"/>
      <c r="BS606" s="190"/>
      <c r="BT606" s="190"/>
      <c r="BU606" s="191">
        <v>252040445</v>
      </c>
      <c r="BV606" s="191"/>
      <c r="BW606" s="191"/>
      <c r="BX606" s="191"/>
      <c r="BY606" s="191"/>
      <c r="BZ606" s="191"/>
      <c r="CA606" s="191"/>
      <c r="CB606" s="191"/>
      <c r="CC606" s="191"/>
      <c r="CD606" s="191"/>
      <c r="CE606" s="191"/>
      <c r="CF606" s="191"/>
      <c r="CG606" s="191"/>
      <c r="CH606" s="191"/>
      <c r="CI606" s="191"/>
      <c r="CJ606" s="191"/>
      <c r="CK606" s="191"/>
      <c r="CL606" s="191"/>
      <c r="CM606" s="191"/>
      <c r="CN606" s="191"/>
    </row>
    <row r="607" spans="1:92" ht="15.75" customHeight="1">
      <c r="A607" s="189" t="s">
        <v>1083</v>
      </c>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89"/>
      <c r="AM607" s="189"/>
      <c r="AN607" s="189"/>
      <c r="AO607" s="189"/>
      <c r="AP607" s="189"/>
      <c r="AQ607" s="189"/>
      <c r="AR607" s="189"/>
      <c r="AS607" s="189"/>
      <c r="AT607" s="190">
        <v>0</v>
      </c>
      <c r="AU607" s="190"/>
      <c r="AV607" s="190"/>
      <c r="AW607" s="190"/>
      <c r="AX607" s="190"/>
      <c r="AY607" s="190"/>
      <c r="AZ607" s="190"/>
      <c r="BA607" s="190"/>
      <c r="BB607" s="190"/>
      <c r="BC607" s="190"/>
      <c r="BD607" s="190"/>
      <c r="BE607" s="190"/>
      <c r="BF607" s="190"/>
      <c r="BG607" s="190"/>
      <c r="BH607" s="190"/>
      <c r="BI607" s="190"/>
      <c r="BJ607" s="190"/>
      <c r="BK607" s="190"/>
      <c r="BL607" s="190"/>
      <c r="BM607" s="190"/>
      <c r="BN607" s="190"/>
      <c r="BO607" s="190"/>
      <c r="BP607" s="190"/>
      <c r="BQ607" s="190"/>
      <c r="BR607" s="190"/>
      <c r="BS607" s="190"/>
      <c r="BT607" s="190"/>
      <c r="BU607" s="191">
        <v>0</v>
      </c>
      <c r="BV607" s="191"/>
      <c r="BW607" s="191"/>
      <c r="BX607" s="191"/>
      <c r="BY607" s="191"/>
      <c r="BZ607" s="191"/>
      <c r="CA607" s="191"/>
      <c r="CB607" s="191"/>
      <c r="CC607" s="191"/>
      <c r="CD607" s="191"/>
      <c r="CE607" s="191"/>
      <c r="CF607" s="191"/>
      <c r="CG607" s="191"/>
      <c r="CH607" s="191"/>
      <c r="CI607" s="191"/>
      <c r="CJ607" s="191"/>
      <c r="CK607" s="191"/>
      <c r="CL607" s="191"/>
      <c r="CM607" s="191"/>
      <c r="CN607" s="191"/>
    </row>
    <row r="608" spans="1:92" ht="15.75" customHeight="1">
      <c r="A608" s="195" t="s">
        <v>467</v>
      </c>
      <c r="B608" s="195"/>
      <c r="C608" s="195"/>
      <c r="D608" s="195"/>
      <c r="E608" s="195"/>
      <c r="F608" s="195"/>
      <c r="G608" s="195"/>
      <c r="H608" s="195"/>
      <c r="I608" s="195"/>
      <c r="J608" s="195"/>
      <c r="K608" s="195"/>
      <c r="L608" s="195"/>
      <c r="M608" s="195"/>
      <c r="N608" s="195"/>
      <c r="O608" s="195"/>
      <c r="P608" s="195"/>
      <c r="Q608" s="195"/>
      <c r="R608" s="195"/>
      <c r="S608" s="195"/>
      <c r="T608" s="195"/>
      <c r="U608" s="195"/>
      <c r="V608" s="195"/>
      <c r="W608" s="195"/>
      <c r="X608" s="195"/>
      <c r="Y608" s="195"/>
      <c r="Z608" s="195"/>
      <c r="AA608" s="195"/>
      <c r="AB608" s="195"/>
      <c r="AC608" s="195"/>
      <c r="AD608" s="195"/>
      <c r="AE608" s="195"/>
      <c r="AF608" s="195"/>
      <c r="AG608" s="195"/>
      <c r="AH608" s="195"/>
      <c r="AI608" s="195"/>
      <c r="AJ608" s="195"/>
      <c r="AK608" s="195"/>
      <c r="AL608" s="195"/>
      <c r="AM608" s="195"/>
      <c r="AN608" s="195"/>
      <c r="AO608" s="195"/>
      <c r="AP608" s="195"/>
      <c r="AQ608" s="195"/>
      <c r="AR608" s="195"/>
      <c r="AS608" s="195"/>
      <c r="AT608" s="196">
        <v>309673605</v>
      </c>
      <c r="AU608" s="196"/>
      <c r="AV608" s="196"/>
      <c r="AW608" s="196"/>
      <c r="AX608" s="196"/>
      <c r="AY608" s="196"/>
      <c r="AZ608" s="196"/>
      <c r="BA608" s="196"/>
      <c r="BB608" s="196"/>
      <c r="BC608" s="196"/>
      <c r="BD608" s="196"/>
      <c r="BE608" s="196"/>
      <c r="BF608" s="196"/>
      <c r="BG608" s="196"/>
      <c r="BH608" s="196"/>
      <c r="BI608" s="196"/>
      <c r="BJ608" s="196"/>
      <c r="BK608" s="196"/>
      <c r="BL608" s="196"/>
      <c r="BM608" s="196"/>
      <c r="BN608" s="196"/>
      <c r="BO608" s="196"/>
      <c r="BP608" s="196"/>
      <c r="BQ608" s="196"/>
      <c r="BR608" s="196"/>
      <c r="BS608" s="196"/>
      <c r="BT608" s="196"/>
      <c r="BU608" s="197">
        <v>252040445</v>
      </c>
      <c r="BV608" s="197"/>
      <c r="BW608" s="197"/>
      <c r="BX608" s="197"/>
      <c r="BY608" s="197"/>
      <c r="BZ608" s="197"/>
      <c r="CA608" s="197"/>
      <c r="CB608" s="197"/>
      <c r="CC608" s="197"/>
      <c r="CD608" s="197"/>
      <c r="CE608" s="197"/>
      <c r="CF608" s="197"/>
      <c r="CG608" s="197"/>
      <c r="CH608" s="197"/>
      <c r="CI608" s="197"/>
      <c r="CJ608" s="197"/>
      <c r="CK608" s="197"/>
      <c r="CL608" s="197"/>
      <c r="CM608" s="197"/>
      <c r="CN608" s="197"/>
    </row>
    <row r="609" spans="1:92" ht="6" customHeight="1">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189"/>
      <c r="AJ609" s="189"/>
      <c r="AK609" s="189"/>
      <c r="AL609" s="189"/>
      <c r="AM609" s="189"/>
      <c r="AN609" s="189"/>
      <c r="AO609" s="189"/>
      <c r="AP609" s="189"/>
      <c r="AQ609" s="189"/>
      <c r="AR609" s="189"/>
      <c r="AS609" s="189"/>
      <c r="AT609" s="190">
        <v>0</v>
      </c>
      <c r="AU609" s="190"/>
      <c r="AV609" s="190"/>
      <c r="AW609" s="190"/>
      <c r="AX609" s="190"/>
      <c r="AY609" s="190"/>
      <c r="AZ609" s="190"/>
      <c r="BA609" s="190"/>
      <c r="BB609" s="190"/>
      <c r="BC609" s="190"/>
      <c r="BD609" s="190"/>
      <c r="BE609" s="190"/>
      <c r="BF609" s="190"/>
      <c r="BG609" s="190"/>
      <c r="BH609" s="190"/>
      <c r="BI609" s="190"/>
      <c r="BJ609" s="190"/>
      <c r="BK609" s="190"/>
      <c r="BL609" s="190"/>
      <c r="BM609" s="190"/>
      <c r="BN609" s="190"/>
      <c r="BO609" s="190"/>
      <c r="BP609" s="190"/>
      <c r="BQ609" s="190"/>
      <c r="BR609" s="190"/>
      <c r="BS609" s="190"/>
      <c r="BT609" s="190"/>
      <c r="BU609" s="191">
        <v>0</v>
      </c>
      <c r="BV609" s="191"/>
      <c r="BW609" s="191"/>
      <c r="BX609" s="191"/>
      <c r="BY609" s="191"/>
      <c r="BZ609" s="191"/>
      <c r="CA609" s="191"/>
      <c r="CB609" s="191"/>
      <c r="CC609" s="191"/>
      <c r="CD609" s="191"/>
      <c r="CE609" s="191"/>
      <c r="CF609" s="191"/>
      <c r="CG609" s="191"/>
      <c r="CH609" s="191"/>
      <c r="CI609" s="191"/>
      <c r="CJ609" s="191"/>
      <c r="CK609" s="191"/>
      <c r="CL609" s="191"/>
      <c r="CM609" s="191"/>
      <c r="CN609" s="191"/>
    </row>
    <row r="610" spans="1:92" ht="15.75" customHeight="1">
      <c r="A610" s="195" t="s">
        <v>1084</v>
      </c>
      <c r="B610" s="195"/>
      <c r="C610" s="195"/>
      <c r="D610" s="195"/>
      <c r="E610" s="195"/>
      <c r="F610" s="195"/>
      <c r="G610" s="195"/>
      <c r="H610" s="195"/>
      <c r="I610" s="195"/>
      <c r="J610" s="195"/>
      <c r="K610" s="195"/>
      <c r="L610" s="195"/>
      <c r="M610" s="195"/>
      <c r="N610" s="195"/>
      <c r="O610" s="195"/>
      <c r="P610" s="195"/>
      <c r="Q610" s="195"/>
      <c r="R610" s="195"/>
      <c r="S610" s="195"/>
      <c r="T610" s="195"/>
      <c r="U610" s="195"/>
      <c r="V610" s="195"/>
      <c r="W610" s="195"/>
      <c r="X610" s="195"/>
      <c r="Y610" s="195"/>
      <c r="Z610" s="195"/>
      <c r="AA610" s="195"/>
      <c r="AB610" s="195"/>
      <c r="AC610" s="195"/>
      <c r="AD610" s="195"/>
      <c r="AE610" s="195"/>
      <c r="AF610" s="195"/>
      <c r="AG610" s="195"/>
      <c r="AH610" s="195"/>
      <c r="AI610" s="195"/>
      <c r="AJ610" s="195"/>
      <c r="AK610" s="195"/>
      <c r="AL610" s="195"/>
      <c r="AM610" s="195"/>
      <c r="AN610" s="195"/>
      <c r="AO610" s="195"/>
      <c r="AP610" s="195"/>
      <c r="AQ610" s="195"/>
      <c r="AR610" s="195"/>
      <c r="AS610" s="195"/>
      <c r="AT610" s="196">
        <v>0</v>
      </c>
      <c r="AU610" s="196"/>
      <c r="AV610" s="196"/>
      <c r="AW610" s="196"/>
      <c r="AX610" s="196"/>
      <c r="AY610" s="196"/>
      <c r="AZ610" s="196"/>
      <c r="BA610" s="196"/>
      <c r="BB610" s="196"/>
      <c r="BC610" s="196"/>
      <c r="BD610" s="196"/>
      <c r="BE610" s="196"/>
      <c r="BF610" s="196"/>
      <c r="BG610" s="196"/>
      <c r="BH610" s="196"/>
      <c r="BI610" s="196"/>
      <c r="BJ610" s="196"/>
      <c r="BK610" s="196"/>
      <c r="BL610" s="196"/>
      <c r="BM610" s="196"/>
      <c r="BN610" s="196"/>
      <c r="BO610" s="196"/>
      <c r="BP610" s="196"/>
      <c r="BQ610" s="196"/>
      <c r="BR610" s="196"/>
      <c r="BS610" s="196"/>
      <c r="BT610" s="196"/>
      <c r="BU610" s="197">
        <v>0</v>
      </c>
      <c r="BV610" s="197"/>
      <c r="BW610" s="197"/>
      <c r="BX610" s="197"/>
      <c r="BY610" s="197"/>
      <c r="BZ610" s="197"/>
      <c r="CA610" s="197"/>
      <c r="CB610" s="197"/>
      <c r="CC610" s="197"/>
      <c r="CD610" s="197"/>
      <c r="CE610" s="197"/>
      <c r="CF610" s="197"/>
      <c r="CG610" s="197"/>
      <c r="CH610" s="197"/>
      <c r="CI610" s="197"/>
      <c r="CJ610" s="197"/>
      <c r="CK610" s="197"/>
      <c r="CL610" s="197"/>
      <c r="CM610" s="197"/>
      <c r="CN610" s="197"/>
    </row>
    <row r="611" spans="1:92" ht="15.75" customHeight="1">
      <c r="A611" s="189" t="s">
        <v>1085</v>
      </c>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189"/>
      <c r="AJ611" s="189"/>
      <c r="AK611" s="189"/>
      <c r="AL611" s="189"/>
      <c r="AM611" s="189"/>
      <c r="AN611" s="189"/>
      <c r="AO611" s="189"/>
      <c r="AP611" s="189"/>
      <c r="AQ611" s="189"/>
      <c r="AR611" s="189"/>
      <c r="AS611" s="189"/>
      <c r="AT611" s="190">
        <v>0</v>
      </c>
      <c r="AU611" s="190"/>
      <c r="AV611" s="190"/>
      <c r="AW611" s="190"/>
      <c r="AX611" s="190"/>
      <c r="AY611" s="190"/>
      <c r="AZ611" s="190"/>
      <c r="BA611" s="190"/>
      <c r="BB611" s="190"/>
      <c r="BC611" s="190"/>
      <c r="BD611" s="190"/>
      <c r="BE611" s="190"/>
      <c r="BF611" s="190"/>
      <c r="BG611" s="190"/>
      <c r="BH611" s="190"/>
      <c r="BI611" s="190"/>
      <c r="BJ611" s="190"/>
      <c r="BK611" s="190"/>
      <c r="BL611" s="190"/>
      <c r="BM611" s="190"/>
      <c r="BN611" s="190"/>
      <c r="BO611" s="190"/>
      <c r="BP611" s="190"/>
      <c r="BQ611" s="190"/>
      <c r="BR611" s="190"/>
      <c r="BS611" s="190"/>
      <c r="BT611" s="190"/>
      <c r="BU611" s="191">
        <v>0</v>
      </c>
      <c r="BV611" s="191"/>
      <c r="BW611" s="191"/>
      <c r="BX611" s="191"/>
      <c r="BY611" s="191"/>
      <c r="BZ611" s="191"/>
      <c r="CA611" s="191"/>
      <c r="CB611" s="191"/>
      <c r="CC611" s="191"/>
      <c r="CD611" s="191"/>
      <c r="CE611" s="191"/>
      <c r="CF611" s="191"/>
      <c r="CG611" s="191"/>
      <c r="CH611" s="191"/>
      <c r="CI611" s="191"/>
      <c r="CJ611" s="191"/>
      <c r="CK611" s="191"/>
      <c r="CL611" s="191"/>
      <c r="CM611" s="191"/>
      <c r="CN611" s="191"/>
    </row>
    <row r="612" spans="1:92">
      <c r="A612" s="257" t="s">
        <v>1086</v>
      </c>
      <c r="B612" s="257"/>
      <c r="C612" s="257"/>
      <c r="D612" s="257"/>
      <c r="E612" s="257"/>
      <c r="F612" s="257"/>
      <c r="G612" s="257"/>
      <c r="H612" s="257"/>
      <c r="I612" s="257"/>
      <c r="J612" s="257"/>
      <c r="K612" s="257"/>
      <c r="L612" s="257"/>
      <c r="M612" s="257"/>
      <c r="N612" s="257"/>
      <c r="O612" s="257"/>
      <c r="P612" s="257"/>
      <c r="Q612" s="257"/>
      <c r="R612" s="257"/>
      <c r="S612" s="257"/>
      <c r="T612" s="257"/>
      <c r="U612" s="257"/>
      <c r="V612" s="257"/>
      <c r="W612" s="257"/>
      <c r="X612" s="257"/>
      <c r="Y612" s="257"/>
      <c r="Z612" s="257"/>
      <c r="AA612" s="257"/>
      <c r="AB612" s="257"/>
      <c r="AC612" s="257"/>
      <c r="AD612" s="257"/>
      <c r="AE612" s="257"/>
      <c r="AF612" s="257"/>
      <c r="AG612" s="257"/>
      <c r="AH612" s="257"/>
      <c r="AI612" s="257"/>
      <c r="AJ612" s="257"/>
      <c r="AK612" s="257"/>
      <c r="AL612" s="257"/>
      <c r="AM612" s="257"/>
      <c r="AN612" s="257"/>
      <c r="AO612" s="257"/>
      <c r="AP612" s="257"/>
      <c r="AQ612" s="257"/>
      <c r="AR612" s="257"/>
      <c r="AS612" s="257"/>
      <c r="AT612" s="255">
        <v>0</v>
      </c>
      <c r="AU612" s="255"/>
      <c r="AV612" s="255"/>
      <c r="AW612" s="255"/>
      <c r="AX612" s="255"/>
      <c r="AY612" s="255"/>
      <c r="AZ612" s="255"/>
      <c r="BA612" s="255"/>
      <c r="BB612" s="255"/>
      <c r="BC612" s="255"/>
      <c r="BD612" s="255"/>
      <c r="BE612" s="255"/>
      <c r="BF612" s="255"/>
      <c r="BG612" s="255"/>
      <c r="BH612" s="255"/>
      <c r="BI612" s="255"/>
      <c r="BJ612" s="255"/>
      <c r="BK612" s="255"/>
      <c r="BL612" s="255"/>
      <c r="BM612" s="255"/>
      <c r="BN612" s="255"/>
      <c r="BO612" s="255"/>
      <c r="BP612" s="255"/>
      <c r="BQ612" s="255"/>
      <c r="BR612" s="255"/>
      <c r="BS612" s="255"/>
      <c r="BT612" s="255"/>
      <c r="BU612" s="256">
        <v>0</v>
      </c>
      <c r="BV612" s="256"/>
      <c r="BW612" s="256"/>
      <c r="BX612" s="256"/>
      <c r="BY612" s="256"/>
      <c r="BZ612" s="256"/>
      <c r="CA612" s="256"/>
      <c r="CB612" s="256"/>
      <c r="CC612" s="256"/>
      <c r="CD612" s="256"/>
      <c r="CE612" s="256"/>
      <c r="CF612" s="256"/>
      <c r="CG612" s="256"/>
      <c r="CH612" s="256"/>
      <c r="CI612" s="256"/>
      <c r="CJ612" s="256"/>
      <c r="CK612" s="256"/>
      <c r="CL612" s="256"/>
      <c r="CM612" s="256"/>
      <c r="CN612" s="256"/>
    </row>
    <row r="613" spans="1:92" ht="25.5" customHeight="1">
      <c r="A613" s="257" t="s">
        <v>1087</v>
      </c>
      <c r="B613" s="257"/>
      <c r="C613" s="257"/>
      <c r="D613" s="257"/>
      <c r="E613" s="257"/>
      <c r="F613" s="257"/>
      <c r="G613" s="257"/>
      <c r="H613" s="257"/>
      <c r="I613" s="257"/>
      <c r="J613" s="257"/>
      <c r="K613" s="257"/>
      <c r="L613" s="257"/>
      <c r="M613" s="257"/>
      <c r="N613" s="257"/>
      <c r="O613" s="257"/>
      <c r="P613" s="257"/>
      <c r="Q613" s="257"/>
      <c r="R613" s="257"/>
      <c r="S613" s="257"/>
      <c r="T613" s="257"/>
      <c r="U613" s="257"/>
      <c r="V613" s="257"/>
      <c r="W613" s="257"/>
      <c r="X613" s="257"/>
      <c r="Y613" s="257"/>
      <c r="Z613" s="257"/>
      <c r="AA613" s="257"/>
      <c r="AB613" s="257"/>
      <c r="AC613" s="257"/>
      <c r="AD613" s="257"/>
      <c r="AE613" s="257"/>
      <c r="AF613" s="257"/>
      <c r="AG613" s="257"/>
      <c r="AH613" s="257"/>
      <c r="AI613" s="257"/>
      <c r="AJ613" s="257"/>
      <c r="AK613" s="257"/>
      <c r="AL613" s="257"/>
      <c r="AM613" s="257"/>
      <c r="AN613" s="257"/>
      <c r="AO613" s="257"/>
      <c r="AP613" s="257"/>
      <c r="AQ613" s="257"/>
      <c r="AR613" s="257"/>
      <c r="AS613" s="257"/>
      <c r="AT613" s="255">
        <v>0</v>
      </c>
      <c r="AU613" s="255"/>
      <c r="AV613" s="255"/>
      <c r="AW613" s="255"/>
      <c r="AX613" s="255"/>
      <c r="AY613" s="255"/>
      <c r="AZ613" s="255"/>
      <c r="BA613" s="255"/>
      <c r="BB613" s="255"/>
      <c r="BC613" s="255"/>
      <c r="BD613" s="255"/>
      <c r="BE613" s="255"/>
      <c r="BF613" s="255"/>
      <c r="BG613" s="255"/>
      <c r="BH613" s="255"/>
      <c r="BI613" s="255"/>
      <c r="BJ613" s="255"/>
      <c r="BK613" s="255"/>
      <c r="BL613" s="255"/>
      <c r="BM613" s="255"/>
      <c r="BN613" s="255"/>
      <c r="BO613" s="255"/>
      <c r="BP613" s="255"/>
      <c r="BQ613" s="255"/>
      <c r="BR613" s="255"/>
      <c r="BS613" s="255"/>
      <c r="BT613" s="255"/>
      <c r="BU613" s="256">
        <v>0</v>
      </c>
      <c r="BV613" s="256"/>
      <c r="BW613" s="256"/>
      <c r="BX613" s="256"/>
      <c r="BY613" s="256"/>
      <c r="BZ613" s="256"/>
      <c r="CA613" s="256"/>
      <c r="CB613" s="256"/>
      <c r="CC613" s="256"/>
      <c r="CD613" s="256"/>
      <c r="CE613" s="256"/>
      <c r="CF613" s="256"/>
      <c r="CG613" s="256"/>
      <c r="CH613" s="256"/>
      <c r="CI613" s="256"/>
      <c r="CJ613" s="256"/>
      <c r="CK613" s="256"/>
      <c r="CL613" s="256"/>
      <c r="CM613" s="256"/>
      <c r="CN613" s="256"/>
    </row>
    <row r="614" spans="1:92" ht="15.75" customHeight="1">
      <c r="A614" s="189" t="s">
        <v>1312</v>
      </c>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89"/>
      <c r="AM614" s="189"/>
      <c r="AN614" s="189"/>
      <c r="AO614" s="189"/>
      <c r="AP614" s="189"/>
      <c r="AQ614" s="189"/>
      <c r="AR614" s="189"/>
      <c r="AS614" s="189"/>
      <c r="AT614" s="190">
        <v>0</v>
      </c>
      <c r="AU614" s="190"/>
      <c r="AV614" s="190"/>
      <c r="AW614" s="190"/>
      <c r="AX614" s="190"/>
      <c r="AY614" s="190"/>
      <c r="AZ614" s="190"/>
      <c r="BA614" s="190"/>
      <c r="BB614" s="190"/>
      <c r="BC614" s="190"/>
      <c r="BD614" s="190"/>
      <c r="BE614" s="190"/>
      <c r="BF614" s="190"/>
      <c r="BG614" s="190"/>
      <c r="BH614" s="190"/>
      <c r="BI614" s="190"/>
      <c r="BJ614" s="190"/>
      <c r="BK614" s="190"/>
      <c r="BL614" s="190"/>
      <c r="BM614" s="190"/>
      <c r="BN614" s="190"/>
      <c r="BO614" s="190"/>
      <c r="BP614" s="190"/>
      <c r="BQ614" s="190"/>
      <c r="BR614" s="190"/>
      <c r="BS614" s="190"/>
      <c r="BT614" s="190"/>
      <c r="BU614" s="191">
        <v>0</v>
      </c>
      <c r="BV614" s="191"/>
      <c r="BW614" s="191"/>
      <c r="BX614" s="191"/>
      <c r="BY614" s="191"/>
      <c r="BZ614" s="191"/>
      <c r="CA614" s="191"/>
      <c r="CB614" s="191"/>
      <c r="CC614" s="191"/>
      <c r="CD614" s="191"/>
      <c r="CE614" s="191"/>
      <c r="CF614" s="191"/>
      <c r="CG614" s="191"/>
      <c r="CH614" s="191"/>
      <c r="CI614" s="191"/>
      <c r="CJ614" s="191"/>
      <c r="CK614" s="191"/>
      <c r="CL614" s="191"/>
      <c r="CM614" s="191"/>
      <c r="CN614" s="191"/>
    </row>
    <row r="615" spans="1:92">
      <c r="A615" s="254" t="s">
        <v>1313</v>
      </c>
      <c r="B615" s="254"/>
      <c r="C615" s="254"/>
      <c r="D615" s="254"/>
      <c r="E615" s="254"/>
      <c r="F615" s="254"/>
      <c r="G615" s="254"/>
      <c r="H615" s="254"/>
      <c r="I615" s="254"/>
      <c r="J615" s="254"/>
      <c r="K615" s="254"/>
      <c r="L615" s="254"/>
      <c r="M615" s="254"/>
      <c r="N615" s="254"/>
      <c r="O615" s="254"/>
      <c r="P615" s="254"/>
      <c r="Q615" s="254"/>
      <c r="R615" s="254"/>
      <c r="S615" s="254"/>
      <c r="T615" s="254"/>
      <c r="U615" s="254"/>
      <c r="V615" s="254"/>
      <c r="W615" s="254"/>
      <c r="X615" s="254"/>
      <c r="Y615" s="254"/>
      <c r="Z615" s="254"/>
      <c r="AA615" s="254"/>
      <c r="AB615" s="254"/>
      <c r="AC615" s="254"/>
      <c r="AD615" s="254"/>
      <c r="AE615" s="254"/>
      <c r="AF615" s="254"/>
      <c r="AG615" s="254"/>
      <c r="AH615" s="254"/>
      <c r="AI615" s="254"/>
      <c r="AJ615" s="254"/>
      <c r="AK615" s="254"/>
      <c r="AL615" s="254"/>
      <c r="AM615" s="254"/>
      <c r="AN615" s="254"/>
      <c r="AO615" s="254"/>
      <c r="AP615" s="254"/>
      <c r="AQ615" s="254"/>
      <c r="AR615" s="254"/>
      <c r="AS615" s="254"/>
      <c r="AT615" s="255">
        <v>0</v>
      </c>
      <c r="AU615" s="255"/>
      <c r="AV615" s="255"/>
      <c r="AW615" s="255"/>
      <c r="AX615" s="255"/>
      <c r="AY615" s="255"/>
      <c r="AZ615" s="255"/>
      <c r="BA615" s="255"/>
      <c r="BB615" s="255"/>
      <c r="BC615" s="255"/>
      <c r="BD615" s="255"/>
      <c r="BE615" s="255"/>
      <c r="BF615" s="255"/>
      <c r="BG615" s="255"/>
      <c r="BH615" s="255"/>
      <c r="BI615" s="255"/>
      <c r="BJ615" s="255"/>
      <c r="BK615" s="255"/>
      <c r="BL615" s="255"/>
      <c r="BM615" s="255"/>
      <c r="BN615" s="255"/>
      <c r="BO615" s="255"/>
      <c r="BP615" s="255"/>
      <c r="BQ615" s="255"/>
      <c r="BR615" s="255"/>
      <c r="BS615" s="255"/>
      <c r="BT615" s="255"/>
      <c r="BU615" s="256">
        <v>0</v>
      </c>
      <c r="BV615" s="256"/>
      <c r="BW615" s="256"/>
      <c r="BX615" s="256"/>
      <c r="BY615" s="256"/>
      <c r="BZ615" s="256"/>
      <c r="CA615" s="256"/>
      <c r="CB615" s="256"/>
      <c r="CC615" s="256"/>
      <c r="CD615" s="256"/>
      <c r="CE615" s="256"/>
      <c r="CF615" s="256"/>
      <c r="CG615" s="256"/>
      <c r="CH615" s="256"/>
      <c r="CI615" s="256"/>
      <c r="CJ615" s="256"/>
      <c r="CK615" s="256"/>
      <c r="CL615" s="256"/>
      <c r="CM615" s="256"/>
      <c r="CN615" s="256"/>
    </row>
    <row r="616" spans="1:92">
      <c r="A616" s="254" t="s">
        <v>1314</v>
      </c>
      <c r="B616" s="254"/>
      <c r="C616" s="254"/>
      <c r="D616" s="254"/>
      <c r="E616" s="254"/>
      <c r="F616" s="254"/>
      <c r="G616" s="254"/>
      <c r="H616" s="254"/>
      <c r="I616" s="254"/>
      <c r="J616" s="254"/>
      <c r="K616" s="254"/>
      <c r="L616" s="254"/>
      <c r="M616" s="254"/>
      <c r="N616" s="254"/>
      <c r="O616" s="254"/>
      <c r="P616" s="254"/>
      <c r="Q616" s="254"/>
      <c r="R616" s="254"/>
      <c r="S616" s="254"/>
      <c r="T616" s="254"/>
      <c r="U616" s="254"/>
      <c r="V616" s="254"/>
      <c r="W616" s="254"/>
      <c r="X616" s="254"/>
      <c r="Y616" s="254"/>
      <c r="Z616" s="254"/>
      <c r="AA616" s="254"/>
      <c r="AB616" s="254"/>
      <c r="AC616" s="254"/>
      <c r="AD616" s="254"/>
      <c r="AE616" s="254"/>
      <c r="AF616" s="254"/>
      <c r="AG616" s="254"/>
      <c r="AH616" s="254"/>
      <c r="AI616" s="254"/>
      <c r="AJ616" s="254"/>
      <c r="AK616" s="254"/>
      <c r="AL616" s="254"/>
      <c r="AM616" s="254"/>
      <c r="AN616" s="254"/>
      <c r="AO616" s="254"/>
      <c r="AP616" s="254"/>
      <c r="AQ616" s="254"/>
      <c r="AR616" s="254"/>
      <c r="AS616" s="254"/>
      <c r="AT616" s="255">
        <v>0</v>
      </c>
      <c r="AU616" s="255"/>
      <c r="AV616" s="255"/>
      <c r="AW616" s="255"/>
      <c r="AX616" s="255"/>
      <c r="AY616" s="255"/>
      <c r="AZ616" s="255"/>
      <c r="BA616" s="255"/>
      <c r="BB616" s="255"/>
      <c r="BC616" s="255"/>
      <c r="BD616" s="255"/>
      <c r="BE616" s="255"/>
      <c r="BF616" s="255"/>
      <c r="BG616" s="255"/>
      <c r="BH616" s="255"/>
      <c r="BI616" s="255"/>
      <c r="BJ616" s="255"/>
      <c r="BK616" s="255"/>
      <c r="BL616" s="255"/>
      <c r="BM616" s="255"/>
      <c r="BN616" s="255"/>
      <c r="BO616" s="255"/>
      <c r="BP616" s="255"/>
      <c r="BQ616" s="255"/>
      <c r="BR616" s="255"/>
      <c r="BS616" s="255"/>
      <c r="BT616" s="255"/>
      <c r="BU616" s="256">
        <v>0</v>
      </c>
      <c r="BV616" s="256"/>
      <c r="BW616" s="256"/>
      <c r="BX616" s="256"/>
      <c r="BY616" s="256"/>
      <c r="BZ616" s="256"/>
      <c r="CA616" s="256"/>
      <c r="CB616" s="256"/>
      <c r="CC616" s="256"/>
      <c r="CD616" s="256"/>
      <c r="CE616" s="256"/>
      <c r="CF616" s="256"/>
      <c r="CG616" s="256"/>
      <c r="CH616" s="256"/>
      <c r="CI616" s="256"/>
      <c r="CJ616" s="256"/>
      <c r="CK616" s="256"/>
      <c r="CL616" s="256"/>
      <c r="CM616" s="256"/>
      <c r="CN616" s="256"/>
    </row>
    <row r="617" spans="1:92" ht="15.75" customHeight="1">
      <c r="A617" s="195" t="s">
        <v>467</v>
      </c>
      <c r="B617" s="195"/>
      <c r="C617" s="195"/>
      <c r="D617" s="195"/>
      <c r="E617" s="195"/>
      <c r="F617" s="195"/>
      <c r="G617" s="195"/>
      <c r="H617" s="195"/>
      <c r="I617" s="195"/>
      <c r="J617" s="195"/>
      <c r="K617" s="195"/>
      <c r="L617" s="195"/>
      <c r="M617" s="195"/>
      <c r="N617" s="195"/>
      <c r="O617" s="195"/>
      <c r="P617" s="195"/>
      <c r="Q617" s="195"/>
      <c r="R617" s="195"/>
      <c r="S617" s="195"/>
      <c r="T617" s="195"/>
      <c r="U617" s="195"/>
      <c r="V617" s="195"/>
      <c r="W617" s="195"/>
      <c r="X617" s="195"/>
      <c r="Y617" s="195"/>
      <c r="Z617" s="195"/>
      <c r="AA617" s="195"/>
      <c r="AB617" s="195"/>
      <c r="AC617" s="195"/>
      <c r="AD617" s="195"/>
      <c r="AE617" s="195"/>
      <c r="AF617" s="195"/>
      <c r="AG617" s="195"/>
      <c r="AH617" s="195"/>
      <c r="AI617" s="195"/>
      <c r="AJ617" s="195"/>
      <c r="AK617" s="195"/>
      <c r="AL617" s="195"/>
      <c r="AM617" s="195"/>
      <c r="AN617" s="195"/>
      <c r="AO617" s="195"/>
      <c r="AP617" s="195"/>
      <c r="AQ617" s="195"/>
      <c r="AR617" s="195"/>
      <c r="AS617" s="195"/>
      <c r="AT617" s="196">
        <v>0</v>
      </c>
      <c r="AU617" s="196"/>
      <c r="AV617" s="196"/>
      <c r="AW617" s="196"/>
      <c r="AX617" s="196"/>
      <c r="AY617" s="196"/>
      <c r="AZ617" s="196"/>
      <c r="BA617" s="196"/>
      <c r="BB617" s="196"/>
      <c r="BC617" s="196"/>
      <c r="BD617" s="196"/>
      <c r="BE617" s="196"/>
      <c r="BF617" s="196"/>
      <c r="BG617" s="196"/>
      <c r="BH617" s="196"/>
      <c r="BI617" s="196"/>
      <c r="BJ617" s="196"/>
      <c r="BK617" s="196"/>
      <c r="BL617" s="196"/>
      <c r="BM617" s="196"/>
      <c r="BN617" s="196"/>
      <c r="BO617" s="196"/>
      <c r="BP617" s="196"/>
      <c r="BQ617" s="196"/>
      <c r="BR617" s="196"/>
      <c r="BS617" s="196"/>
      <c r="BT617" s="196"/>
      <c r="BU617" s="197">
        <v>0</v>
      </c>
      <c r="BV617" s="197"/>
      <c r="BW617" s="197"/>
      <c r="BX617" s="197"/>
      <c r="BY617" s="197"/>
      <c r="BZ617" s="197"/>
      <c r="CA617" s="197"/>
      <c r="CB617" s="197"/>
      <c r="CC617" s="197"/>
      <c r="CD617" s="197"/>
      <c r="CE617" s="197"/>
      <c r="CF617" s="197"/>
      <c r="CG617" s="197"/>
      <c r="CH617" s="197"/>
      <c r="CI617" s="197"/>
      <c r="CJ617" s="197"/>
      <c r="CK617" s="197"/>
      <c r="CL617" s="197"/>
      <c r="CM617" s="197"/>
      <c r="CN617" s="197"/>
    </row>
    <row r="618" spans="1:92" ht="9.75" customHeight="1">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189"/>
      <c r="AK618" s="189"/>
      <c r="AL618" s="189"/>
      <c r="AM618" s="189"/>
      <c r="AN618" s="189"/>
      <c r="AO618" s="189"/>
      <c r="AP618" s="189"/>
      <c r="AQ618" s="189"/>
      <c r="AR618" s="189"/>
      <c r="AS618" s="189"/>
      <c r="AT618" s="190">
        <v>0</v>
      </c>
      <c r="AU618" s="190"/>
      <c r="AV618" s="190"/>
      <c r="AW618" s="190"/>
      <c r="AX618" s="190"/>
      <c r="AY618" s="190"/>
      <c r="AZ618" s="190"/>
      <c r="BA618" s="190"/>
      <c r="BB618" s="190"/>
      <c r="BC618" s="190"/>
      <c r="BD618" s="190"/>
      <c r="BE618" s="190"/>
      <c r="BF618" s="190"/>
      <c r="BG618" s="190"/>
      <c r="BH618" s="190"/>
      <c r="BI618" s="190"/>
      <c r="BJ618" s="190"/>
      <c r="BK618" s="190"/>
      <c r="BL618" s="190"/>
      <c r="BM618" s="190"/>
      <c r="BN618" s="190"/>
      <c r="BO618" s="190"/>
      <c r="BP618" s="190"/>
      <c r="BQ618" s="190"/>
      <c r="BR618" s="190"/>
      <c r="BS618" s="190"/>
      <c r="BT618" s="190"/>
      <c r="BU618" s="191">
        <v>0</v>
      </c>
      <c r="BV618" s="191"/>
      <c r="BW618" s="191"/>
      <c r="BX618" s="191"/>
      <c r="BY618" s="191"/>
      <c r="BZ618" s="191"/>
      <c r="CA618" s="191"/>
      <c r="CB618" s="191"/>
      <c r="CC618" s="191"/>
      <c r="CD618" s="191"/>
      <c r="CE618" s="191"/>
      <c r="CF618" s="191"/>
      <c r="CG618" s="191"/>
      <c r="CH618" s="191"/>
      <c r="CI618" s="191"/>
      <c r="CJ618" s="191"/>
      <c r="CK618" s="191"/>
      <c r="CL618" s="191"/>
      <c r="CM618" s="191"/>
      <c r="CN618" s="191"/>
    </row>
    <row r="619" spans="1:92" ht="15.75" customHeight="1">
      <c r="A619" s="195" t="s">
        <v>1088</v>
      </c>
      <c r="B619" s="195"/>
      <c r="C619" s="195"/>
      <c r="D619" s="195"/>
      <c r="E619" s="195"/>
      <c r="F619" s="195"/>
      <c r="G619" s="195"/>
      <c r="H619" s="195"/>
      <c r="I619" s="195"/>
      <c r="J619" s="195"/>
      <c r="K619" s="195"/>
      <c r="L619" s="195"/>
      <c r="M619" s="195"/>
      <c r="N619" s="195"/>
      <c r="O619" s="195"/>
      <c r="P619" s="195"/>
      <c r="Q619" s="195"/>
      <c r="R619" s="195"/>
      <c r="S619" s="195"/>
      <c r="T619" s="195"/>
      <c r="U619" s="195"/>
      <c r="V619" s="195"/>
      <c r="W619" s="195"/>
      <c r="X619" s="195"/>
      <c r="Y619" s="195"/>
      <c r="Z619" s="195"/>
      <c r="AA619" s="195"/>
      <c r="AB619" s="195"/>
      <c r="AC619" s="195"/>
      <c r="AD619" s="195"/>
      <c r="AE619" s="195"/>
      <c r="AF619" s="195"/>
      <c r="AG619" s="195"/>
      <c r="AH619" s="195"/>
      <c r="AI619" s="195"/>
      <c r="AJ619" s="195"/>
      <c r="AK619" s="195"/>
      <c r="AL619" s="195"/>
      <c r="AM619" s="195"/>
      <c r="AN619" s="195"/>
      <c r="AO619" s="195"/>
      <c r="AP619" s="195"/>
      <c r="AQ619" s="195"/>
      <c r="AR619" s="195"/>
      <c r="AS619" s="195"/>
      <c r="AT619" s="196">
        <v>0</v>
      </c>
      <c r="AU619" s="196"/>
      <c r="AV619" s="196"/>
      <c r="AW619" s="196"/>
      <c r="AX619" s="196"/>
      <c r="AY619" s="196"/>
      <c r="AZ619" s="196"/>
      <c r="BA619" s="196"/>
      <c r="BB619" s="196"/>
      <c r="BC619" s="196"/>
      <c r="BD619" s="196"/>
      <c r="BE619" s="196"/>
      <c r="BF619" s="196"/>
      <c r="BG619" s="196"/>
      <c r="BH619" s="196"/>
      <c r="BI619" s="196"/>
      <c r="BJ619" s="196"/>
      <c r="BK619" s="196"/>
      <c r="BL619" s="196"/>
      <c r="BM619" s="196"/>
      <c r="BN619" s="196"/>
      <c r="BO619" s="196"/>
      <c r="BP619" s="196"/>
      <c r="BQ619" s="196"/>
      <c r="BR619" s="196"/>
      <c r="BS619" s="196"/>
      <c r="BT619" s="196"/>
      <c r="BU619" s="197">
        <v>0</v>
      </c>
      <c r="BV619" s="197"/>
      <c r="BW619" s="197"/>
      <c r="BX619" s="197"/>
      <c r="BY619" s="197"/>
      <c r="BZ619" s="197"/>
      <c r="CA619" s="197"/>
      <c r="CB619" s="197"/>
      <c r="CC619" s="197"/>
      <c r="CD619" s="197"/>
      <c r="CE619" s="197"/>
      <c r="CF619" s="197"/>
      <c r="CG619" s="197"/>
      <c r="CH619" s="197"/>
      <c r="CI619" s="197"/>
      <c r="CJ619" s="197"/>
      <c r="CK619" s="197"/>
      <c r="CL619" s="197"/>
      <c r="CM619" s="197"/>
      <c r="CN619" s="197"/>
    </row>
    <row r="620" spans="1:92" ht="15.75" customHeight="1">
      <c r="A620" s="189" t="s">
        <v>1089</v>
      </c>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c r="AQ620" s="189"/>
      <c r="AR620" s="189"/>
      <c r="AS620" s="189"/>
      <c r="AT620" s="190"/>
      <c r="AU620" s="190"/>
      <c r="AV620" s="190"/>
      <c r="AW620" s="190"/>
      <c r="AX620" s="190"/>
      <c r="AY620" s="190"/>
      <c r="AZ620" s="190"/>
      <c r="BA620" s="190"/>
      <c r="BB620" s="190"/>
      <c r="BC620" s="190"/>
      <c r="BD620" s="190"/>
      <c r="BE620" s="190"/>
      <c r="BF620" s="190"/>
      <c r="BG620" s="190"/>
      <c r="BH620" s="190"/>
      <c r="BI620" s="190"/>
      <c r="BJ620" s="190"/>
      <c r="BK620" s="190"/>
      <c r="BL620" s="190"/>
      <c r="BM620" s="190"/>
      <c r="BN620" s="190"/>
      <c r="BO620" s="190"/>
      <c r="BP620" s="190"/>
      <c r="BQ620" s="190"/>
      <c r="BR620" s="190"/>
      <c r="BS620" s="190"/>
      <c r="BT620" s="190"/>
      <c r="BU620" s="191"/>
      <c r="BV620" s="191"/>
      <c r="BW620" s="191"/>
      <c r="BX620" s="191"/>
      <c r="BY620" s="191"/>
      <c r="BZ620" s="191"/>
      <c r="CA620" s="191"/>
      <c r="CB620" s="191"/>
      <c r="CC620" s="191"/>
      <c r="CD620" s="191"/>
      <c r="CE620" s="191"/>
      <c r="CF620" s="191"/>
      <c r="CG620" s="191"/>
      <c r="CH620" s="191"/>
      <c r="CI620" s="191"/>
      <c r="CJ620" s="191"/>
      <c r="CK620" s="191"/>
      <c r="CL620" s="191"/>
      <c r="CM620" s="191"/>
      <c r="CN620" s="191"/>
    </row>
    <row r="621" spans="1:92" ht="15.75" customHeight="1">
      <c r="A621" s="189" t="s">
        <v>1315</v>
      </c>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189"/>
      <c r="AL621" s="189"/>
      <c r="AM621" s="189"/>
      <c r="AN621" s="189"/>
      <c r="AO621" s="189"/>
      <c r="AP621" s="189"/>
      <c r="AQ621" s="189"/>
      <c r="AR621" s="189"/>
      <c r="AS621" s="189"/>
      <c r="AT621" s="190"/>
      <c r="AU621" s="190"/>
      <c r="AV621" s="190"/>
      <c r="AW621" s="190"/>
      <c r="AX621" s="190"/>
      <c r="AY621" s="190"/>
      <c r="AZ621" s="190"/>
      <c r="BA621" s="190"/>
      <c r="BB621" s="190"/>
      <c r="BC621" s="190"/>
      <c r="BD621" s="190"/>
      <c r="BE621" s="190"/>
      <c r="BF621" s="190"/>
      <c r="BG621" s="190"/>
      <c r="BH621" s="190"/>
      <c r="BI621" s="190"/>
      <c r="BJ621" s="190"/>
      <c r="BK621" s="190"/>
      <c r="BL621" s="190"/>
      <c r="BM621" s="190"/>
      <c r="BN621" s="190"/>
      <c r="BO621" s="190"/>
      <c r="BP621" s="190"/>
      <c r="BQ621" s="190"/>
      <c r="BR621" s="190"/>
      <c r="BS621" s="190"/>
      <c r="BT621" s="190"/>
      <c r="BU621" s="191"/>
      <c r="BV621" s="191"/>
      <c r="BW621" s="191"/>
      <c r="BX621" s="191"/>
      <c r="BY621" s="191"/>
      <c r="BZ621" s="191"/>
      <c r="CA621" s="191"/>
      <c r="CB621" s="191"/>
      <c r="CC621" s="191"/>
      <c r="CD621" s="191"/>
      <c r="CE621" s="191"/>
      <c r="CF621" s="191"/>
      <c r="CG621" s="191"/>
      <c r="CH621" s="191"/>
      <c r="CI621" s="191"/>
      <c r="CJ621" s="191"/>
      <c r="CK621" s="191"/>
      <c r="CL621" s="191"/>
      <c r="CM621" s="191"/>
      <c r="CN621" s="191"/>
    </row>
    <row r="622" spans="1:92" ht="15.75" customHeight="1">
      <c r="A622" s="254" t="s">
        <v>1316</v>
      </c>
      <c r="B622" s="254"/>
      <c r="C622" s="254"/>
      <c r="D622" s="254"/>
      <c r="E622" s="254"/>
      <c r="F622" s="254"/>
      <c r="G622" s="254"/>
      <c r="H622" s="254"/>
      <c r="I622" s="254"/>
      <c r="J622" s="254"/>
      <c r="K622" s="254"/>
      <c r="L622" s="254"/>
      <c r="M622" s="254"/>
      <c r="N622" s="254"/>
      <c r="O622" s="254"/>
      <c r="P622" s="254"/>
      <c r="Q622" s="254"/>
      <c r="R622" s="254"/>
      <c r="S622" s="254"/>
      <c r="T622" s="254"/>
      <c r="U622" s="254"/>
      <c r="V622" s="254"/>
      <c r="W622" s="254"/>
      <c r="X622" s="254"/>
      <c r="Y622" s="254"/>
      <c r="Z622" s="254"/>
      <c r="AA622" s="254"/>
      <c r="AB622" s="254"/>
      <c r="AC622" s="254"/>
      <c r="AD622" s="254"/>
      <c r="AE622" s="254"/>
      <c r="AF622" s="254"/>
      <c r="AG622" s="254"/>
      <c r="AH622" s="254"/>
      <c r="AI622" s="254"/>
      <c r="AJ622" s="254"/>
      <c r="AK622" s="254"/>
      <c r="AL622" s="254"/>
      <c r="AM622" s="254"/>
      <c r="AN622" s="254"/>
      <c r="AO622" s="254"/>
      <c r="AP622" s="254"/>
      <c r="AQ622" s="254"/>
      <c r="AR622" s="254"/>
      <c r="AS622" s="254"/>
      <c r="AT622" s="255"/>
      <c r="AU622" s="255"/>
      <c r="AV622" s="255"/>
      <c r="AW622" s="255"/>
      <c r="AX622" s="255"/>
      <c r="AY622" s="255"/>
      <c r="AZ622" s="255"/>
      <c r="BA622" s="255"/>
      <c r="BB622" s="255"/>
      <c r="BC622" s="255"/>
      <c r="BD622" s="255"/>
      <c r="BE622" s="255"/>
      <c r="BF622" s="255"/>
      <c r="BG622" s="255"/>
      <c r="BH622" s="255"/>
      <c r="BI622" s="255"/>
      <c r="BJ622" s="255"/>
      <c r="BK622" s="255"/>
      <c r="BL622" s="255"/>
      <c r="BM622" s="255"/>
      <c r="BN622" s="255"/>
      <c r="BO622" s="255"/>
      <c r="BP622" s="255"/>
      <c r="BQ622" s="255"/>
      <c r="BR622" s="255"/>
      <c r="BS622" s="255"/>
      <c r="BT622" s="255"/>
      <c r="BU622" s="256"/>
      <c r="BV622" s="256"/>
      <c r="BW622" s="256"/>
      <c r="BX622" s="256"/>
      <c r="BY622" s="256"/>
      <c r="BZ622" s="256"/>
      <c r="CA622" s="256"/>
      <c r="CB622" s="256"/>
      <c r="CC622" s="256"/>
      <c r="CD622" s="256"/>
      <c r="CE622" s="256"/>
      <c r="CF622" s="256"/>
      <c r="CG622" s="256"/>
      <c r="CH622" s="256"/>
      <c r="CI622" s="256"/>
      <c r="CJ622" s="256"/>
      <c r="CK622" s="256"/>
      <c r="CL622" s="256"/>
      <c r="CM622" s="256"/>
      <c r="CN622" s="256"/>
    </row>
    <row r="623" spans="1:92" ht="15.75" customHeight="1">
      <c r="A623" s="254" t="s">
        <v>1317</v>
      </c>
      <c r="B623" s="254"/>
      <c r="C623" s="254"/>
      <c r="D623" s="254"/>
      <c r="E623" s="254"/>
      <c r="F623" s="254"/>
      <c r="G623" s="254"/>
      <c r="H623" s="254"/>
      <c r="I623" s="254"/>
      <c r="J623" s="254"/>
      <c r="K623" s="254"/>
      <c r="L623" s="254"/>
      <c r="M623" s="254"/>
      <c r="N623" s="254"/>
      <c r="O623" s="254"/>
      <c r="P623" s="254"/>
      <c r="Q623" s="254"/>
      <c r="R623" s="254"/>
      <c r="S623" s="254"/>
      <c r="T623" s="254"/>
      <c r="U623" s="254"/>
      <c r="V623" s="254"/>
      <c r="W623" s="254"/>
      <c r="X623" s="254"/>
      <c r="Y623" s="254"/>
      <c r="Z623" s="254"/>
      <c r="AA623" s="254"/>
      <c r="AB623" s="254"/>
      <c r="AC623" s="254"/>
      <c r="AD623" s="254"/>
      <c r="AE623" s="254"/>
      <c r="AF623" s="254"/>
      <c r="AG623" s="254"/>
      <c r="AH623" s="254"/>
      <c r="AI623" s="254"/>
      <c r="AJ623" s="254"/>
      <c r="AK623" s="254"/>
      <c r="AL623" s="254"/>
      <c r="AM623" s="254"/>
      <c r="AN623" s="254"/>
      <c r="AO623" s="254"/>
      <c r="AP623" s="254"/>
      <c r="AQ623" s="254"/>
      <c r="AR623" s="254"/>
      <c r="AS623" s="254"/>
      <c r="AT623" s="255"/>
      <c r="AU623" s="255"/>
      <c r="AV623" s="255"/>
      <c r="AW623" s="255"/>
      <c r="AX623" s="255"/>
      <c r="AY623" s="255"/>
      <c r="AZ623" s="255"/>
      <c r="BA623" s="255"/>
      <c r="BB623" s="255"/>
      <c r="BC623" s="255"/>
      <c r="BD623" s="255"/>
      <c r="BE623" s="255"/>
      <c r="BF623" s="255"/>
      <c r="BG623" s="255"/>
      <c r="BH623" s="255"/>
      <c r="BI623" s="255"/>
      <c r="BJ623" s="255"/>
      <c r="BK623" s="255"/>
      <c r="BL623" s="255"/>
      <c r="BM623" s="255"/>
      <c r="BN623" s="255"/>
      <c r="BO623" s="255"/>
      <c r="BP623" s="255"/>
      <c r="BQ623" s="255"/>
      <c r="BR623" s="255"/>
      <c r="BS623" s="255"/>
      <c r="BT623" s="255"/>
      <c r="BU623" s="256"/>
      <c r="BV623" s="256"/>
      <c r="BW623" s="256"/>
      <c r="BX623" s="256"/>
      <c r="BY623" s="256"/>
      <c r="BZ623" s="256"/>
      <c r="CA623" s="256"/>
      <c r="CB623" s="256"/>
      <c r="CC623" s="256"/>
      <c r="CD623" s="256"/>
      <c r="CE623" s="256"/>
      <c r="CF623" s="256"/>
      <c r="CG623" s="256"/>
      <c r="CH623" s="256"/>
      <c r="CI623" s="256"/>
      <c r="CJ623" s="256"/>
      <c r="CK623" s="256"/>
      <c r="CL623" s="256"/>
      <c r="CM623" s="256"/>
      <c r="CN623" s="256"/>
    </row>
    <row r="624" spans="1:92" ht="15.75" customHeight="1">
      <c r="A624" s="189" t="s">
        <v>1318</v>
      </c>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c r="AQ624" s="189"/>
      <c r="AR624" s="189"/>
      <c r="AS624" s="189"/>
      <c r="AT624" s="190"/>
      <c r="AU624" s="190"/>
      <c r="AV624" s="190"/>
      <c r="AW624" s="190"/>
      <c r="AX624" s="190"/>
      <c r="AY624" s="190"/>
      <c r="AZ624" s="190"/>
      <c r="BA624" s="190"/>
      <c r="BB624" s="190"/>
      <c r="BC624" s="190"/>
      <c r="BD624" s="190"/>
      <c r="BE624" s="190"/>
      <c r="BF624" s="190"/>
      <c r="BG624" s="190"/>
      <c r="BH624" s="190"/>
      <c r="BI624" s="190"/>
      <c r="BJ624" s="190"/>
      <c r="BK624" s="190"/>
      <c r="BL624" s="190"/>
      <c r="BM624" s="190"/>
      <c r="BN624" s="190"/>
      <c r="BO624" s="190"/>
      <c r="BP624" s="190"/>
      <c r="BQ624" s="190"/>
      <c r="BR624" s="190"/>
      <c r="BS624" s="190"/>
      <c r="BT624" s="190"/>
      <c r="BU624" s="191"/>
      <c r="BV624" s="191"/>
      <c r="BW624" s="191"/>
      <c r="BX624" s="191"/>
      <c r="BY624" s="191"/>
      <c r="BZ624" s="191"/>
      <c r="CA624" s="191"/>
      <c r="CB624" s="191"/>
      <c r="CC624" s="191"/>
      <c r="CD624" s="191"/>
      <c r="CE624" s="191"/>
      <c r="CF624" s="191"/>
      <c r="CG624" s="191"/>
      <c r="CH624" s="191"/>
      <c r="CI624" s="191"/>
      <c r="CJ624" s="191"/>
      <c r="CK624" s="191"/>
      <c r="CL624" s="191"/>
      <c r="CM624" s="191"/>
      <c r="CN624" s="191"/>
    </row>
    <row r="625" spans="1:93" ht="15.75" customHeight="1">
      <c r="A625" s="254" t="s">
        <v>1319</v>
      </c>
      <c r="B625" s="254"/>
      <c r="C625" s="254"/>
      <c r="D625" s="254"/>
      <c r="E625" s="254"/>
      <c r="F625" s="254"/>
      <c r="G625" s="254"/>
      <c r="H625" s="254"/>
      <c r="I625" s="254"/>
      <c r="J625" s="254"/>
      <c r="K625" s="254"/>
      <c r="L625" s="254"/>
      <c r="M625" s="254"/>
      <c r="N625" s="254"/>
      <c r="O625" s="254"/>
      <c r="P625" s="254"/>
      <c r="Q625" s="254"/>
      <c r="R625" s="254"/>
      <c r="S625" s="254"/>
      <c r="T625" s="254"/>
      <c r="U625" s="254"/>
      <c r="V625" s="254"/>
      <c r="W625" s="254"/>
      <c r="X625" s="254"/>
      <c r="Y625" s="254"/>
      <c r="Z625" s="254"/>
      <c r="AA625" s="254"/>
      <c r="AB625" s="254"/>
      <c r="AC625" s="254"/>
      <c r="AD625" s="254"/>
      <c r="AE625" s="254"/>
      <c r="AF625" s="254"/>
      <c r="AG625" s="254"/>
      <c r="AH625" s="254"/>
      <c r="AI625" s="254"/>
      <c r="AJ625" s="254"/>
      <c r="AK625" s="254"/>
      <c r="AL625" s="254"/>
      <c r="AM625" s="254"/>
      <c r="AN625" s="254"/>
      <c r="AO625" s="254"/>
      <c r="AP625" s="254"/>
      <c r="AQ625" s="254"/>
      <c r="AR625" s="254"/>
      <c r="AS625" s="254"/>
      <c r="AT625" s="255"/>
      <c r="AU625" s="255"/>
      <c r="AV625" s="255"/>
      <c r="AW625" s="255"/>
      <c r="AX625" s="255"/>
      <c r="AY625" s="255"/>
      <c r="AZ625" s="255"/>
      <c r="BA625" s="255"/>
      <c r="BB625" s="255"/>
      <c r="BC625" s="255"/>
      <c r="BD625" s="255"/>
      <c r="BE625" s="255"/>
      <c r="BF625" s="255"/>
      <c r="BG625" s="255"/>
      <c r="BH625" s="255"/>
      <c r="BI625" s="255"/>
      <c r="BJ625" s="255"/>
      <c r="BK625" s="255"/>
      <c r="BL625" s="255"/>
      <c r="BM625" s="255"/>
      <c r="BN625" s="255"/>
      <c r="BO625" s="255"/>
      <c r="BP625" s="255"/>
      <c r="BQ625" s="255"/>
      <c r="BR625" s="255"/>
      <c r="BS625" s="255"/>
      <c r="BT625" s="255"/>
      <c r="BU625" s="256"/>
      <c r="BV625" s="256"/>
      <c r="BW625" s="256"/>
      <c r="BX625" s="256"/>
      <c r="BY625" s="256"/>
      <c r="BZ625" s="256"/>
      <c r="CA625" s="256"/>
      <c r="CB625" s="256"/>
      <c r="CC625" s="256"/>
      <c r="CD625" s="256"/>
      <c r="CE625" s="256"/>
      <c r="CF625" s="256"/>
      <c r="CG625" s="256"/>
      <c r="CH625" s="256"/>
      <c r="CI625" s="256"/>
      <c r="CJ625" s="256"/>
      <c r="CK625" s="256"/>
      <c r="CL625" s="256"/>
      <c r="CM625" s="256"/>
      <c r="CN625" s="256"/>
    </row>
    <row r="626" spans="1:93" ht="15.75" customHeight="1">
      <c r="A626" s="254" t="s">
        <v>1320</v>
      </c>
      <c r="B626" s="254"/>
      <c r="C626" s="254"/>
      <c r="D626" s="254"/>
      <c r="E626" s="254"/>
      <c r="F626" s="254"/>
      <c r="G626" s="254"/>
      <c r="H626" s="254"/>
      <c r="I626" s="254"/>
      <c r="J626" s="254"/>
      <c r="K626" s="254"/>
      <c r="L626" s="254"/>
      <c r="M626" s="254"/>
      <c r="N626" s="254"/>
      <c r="O626" s="254"/>
      <c r="P626" s="254"/>
      <c r="Q626" s="254"/>
      <c r="R626" s="254"/>
      <c r="S626" s="254"/>
      <c r="T626" s="254"/>
      <c r="U626" s="254"/>
      <c r="V626" s="254"/>
      <c r="W626" s="254"/>
      <c r="X626" s="254"/>
      <c r="Y626" s="254"/>
      <c r="Z626" s="254"/>
      <c r="AA626" s="254"/>
      <c r="AB626" s="254"/>
      <c r="AC626" s="254"/>
      <c r="AD626" s="254"/>
      <c r="AE626" s="254"/>
      <c r="AF626" s="254"/>
      <c r="AG626" s="254"/>
      <c r="AH626" s="254"/>
      <c r="AI626" s="254"/>
      <c r="AJ626" s="254"/>
      <c r="AK626" s="254"/>
      <c r="AL626" s="254"/>
      <c r="AM626" s="254"/>
      <c r="AN626" s="254"/>
      <c r="AO626" s="254"/>
      <c r="AP626" s="254"/>
      <c r="AQ626" s="254"/>
      <c r="AR626" s="254"/>
      <c r="AS626" s="254"/>
      <c r="AT626" s="255"/>
      <c r="AU626" s="255"/>
      <c r="AV626" s="255"/>
      <c r="AW626" s="255"/>
      <c r="AX626" s="255"/>
      <c r="AY626" s="255"/>
      <c r="AZ626" s="255"/>
      <c r="BA626" s="255"/>
      <c r="BB626" s="255"/>
      <c r="BC626" s="255"/>
      <c r="BD626" s="255"/>
      <c r="BE626" s="255"/>
      <c r="BF626" s="255"/>
      <c r="BG626" s="255"/>
      <c r="BH626" s="255"/>
      <c r="BI626" s="255"/>
      <c r="BJ626" s="255"/>
      <c r="BK626" s="255"/>
      <c r="BL626" s="255"/>
      <c r="BM626" s="255"/>
      <c r="BN626" s="255"/>
      <c r="BO626" s="255"/>
      <c r="BP626" s="255"/>
      <c r="BQ626" s="255"/>
      <c r="BR626" s="255"/>
      <c r="BS626" s="255"/>
      <c r="BT626" s="255"/>
      <c r="BU626" s="256"/>
      <c r="BV626" s="256"/>
      <c r="BW626" s="256"/>
      <c r="BX626" s="256"/>
      <c r="BY626" s="256"/>
      <c r="BZ626" s="256"/>
      <c r="CA626" s="256"/>
      <c r="CB626" s="256"/>
      <c r="CC626" s="256"/>
      <c r="CD626" s="256"/>
      <c r="CE626" s="256"/>
      <c r="CF626" s="256"/>
      <c r="CG626" s="256"/>
      <c r="CH626" s="256"/>
      <c r="CI626" s="256"/>
      <c r="CJ626" s="256"/>
      <c r="CK626" s="256"/>
      <c r="CL626" s="256"/>
      <c r="CM626" s="256"/>
      <c r="CN626" s="256"/>
    </row>
    <row r="627" spans="1:93" ht="15.75" customHeight="1">
      <c r="A627" s="189" t="s">
        <v>1321</v>
      </c>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89"/>
      <c r="AM627" s="189"/>
      <c r="AN627" s="189"/>
      <c r="AO627" s="189"/>
      <c r="AP627" s="189"/>
      <c r="AQ627" s="189"/>
      <c r="AR627" s="189"/>
      <c r="AS627" s="189"/>
      <c r="AT627" s="190"/>
      <c r="AU627" s="190"/>
      <c r="AV627" s="190"/>
      <c r="AW627" s="190"/>
      <c r="AX627" s="190"/>
      <c r="AY627" s="190"/>
      <c r="AZ627" s="190"/>
      <c r="BA627" s="190"/>
      <c r="BB627" s="190"/>
      <c r="BC627" s="190"/>
      <c r="BD627" s="190"/>
      <c r="BE627" s="190"/>
      <c r="BF627" s="190"/>
      <c r="BG627" s="190"/>
      <c r="BH627" s="190"/>
      <c r="BI627" s="190"/>
      <c r="BJ627" s="190"/>
      <c r="BK627" s="190"/>
      <c r="BL627" s="190"/>
      <c r="BM627" s="190"/>
      <c r="BN627" s="190"/>
      <c r="BO627" s="190"/>
      <c r="BP627" s="190"/>
      <c r="BQ627" s="190"/>
      <c r="BR627" s="190"/>
      <c r="BS627" s="190"/>
      <c r="BT627" s="190"/>
      <c r="BU627" s="191"/>
      <c r="BV627" s="191"/>
      <c r="BW627" s="191"/>
      <c r="BX627" s="191"/>
      <c r="BY627" s="191"/>
      <c r="BZ627" s="191"/>
      <c r="CA627" s="191"/>
      <c r="CB627" s="191"/>
      <c r="CC627" s="191"/>
      <c r="CD627" s="191"/>
      <c r="CE627" s="191"/>
      <c r="CF627" s="191"/>
      <c r="CG627" s="191"/>
      <c r="CH627" s="191"/>
      <c r="CI627" s="191"/>
      <c r="CJ627" s="191"/>
      <c r="CK627" s="191"/>
      <c r="CL627" s="191"/>
      <c r="CM627" s="191"/>
      <c r="CN627" s="191"/>
    </row>
    <row r="628" spans="1:93" ht="15.75" customHeight="1">
      <c r="A628" s="189" t="s">
        <v>1322</v>
      </c>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c r="AQ628" s="189"/>
      <c r="AR628" s="189"/>
      <c r="AS628" s="189"/>
      <c r="AT628" s="190"/>
      <c r="AU628" s="190"/>
      <c r="AV628" s="190"/>
      <c r="AW628" s="190"/>
      <c r="AX628" s="190"/>
      <c r="AY628" s="190"/>
      <c r="AZ628" s="190"/>
      <c r="BA628" s="190"/>
      <c r="BB628" s="190"/>
      <c r="BC628" s="190"/>
      <c r="BD628" s="190"/>
      <c r="BE628" s="190"/>
      <c r="BF628" s="190"/>
      <c r="BG628" s="190"/>
      <c r="BH628" s="190"/>
      <c r="BI628" s="190"/>
      <c r="BJ628" s="190"/>
      <c r="BK628" s="190"/>
      <c r="BL628" s="190"/>
      <c r="BM628" s="190"/>
      <c r="BN628" s="190"/>
      <c r="BO628" s="190"/>
      <c r="BP628" s="190"/>
      <c r="BQ628" s="190"/>
      <c r="BR628" s="190"/>
      <c r="BS628" s="190"/>
      <c r="BT628" s="190"/>
      <c r="BU628" s="191"/>
      <c r="BV628" s="191"/>
      <c r="BW628" s="191"/>
      <c r="BX628" s="191"/>
      <c r="BY628" s="191"/>
      <c r="BZ628" s="191"/>
      <c r="CA628" s="191"/>
      <c r="CB628" s="191"/>
      <c r="CC628" s="191"/>
      <c r="CD628" s="191"/>
      <c r="CE628" s="191"/>
      <c r="CF628" s="191"/>
      <c r="CG628" s="191"/>
      <c r="CH628" s="191"/>
      <c r="CI628" s="191"/>
      <c r="CJ628" s="191"/>
      <c r="CK628" s="191"/>
      <c r="CL628" s="191"/>
      <c r="CM628" s="191"/>
      <c r="CN628" s="191"/>
    </row>
    <row r="629" spans="1:93" ht="25.5" customHeight="1">
      <c r="A629" s="254" t="s">
        <v>1090</v>
      </c>
      <c r="B629" s="254"/>
      <c r="C629" s="254"/>
      <c r="D629" s="254"/>
      <c r="E629" s="254"/>
      <c r="F629" s="254"/>
      <c r="G629" s="254"/>
      <c r="H629" s="254"/>
      <c r="I629" s="254"/>
      <c r="J629" s="254"/>
      <c r="K629" s="254"/>
      <c r="L629" s="254"/>
      <c r="M629" s="254"/>
      <c r="N629" s="254"/>
      <c r="O629" s="254"/>
      <c r="P629" s="254"/>
      <c r="Q629" s="254"/>
      <c r="R629" s="254"/>
      <c r="S629" s="254"/>
      <c r="T629" s="254"/>
      <c r="U629" s="254"/>
      <c r="V629" s="254"/>
      <c r="W629" s="254"/>
      <c r="X629" s="254"/>
      <c r="Y629" s="254"/>
      <c r="Z629" s="254"/>
      <c r="AA629" s="254"/>
      <c r="AB629" s="254"/>
      <c r="AC629" s="254"/>
      <c r="AD629" s="254"/>
      <c r="AE629" s="254"/>
      <c r="AF629" s="254"/>
      <c r="AG629" s="254"/>
      <c r="AH629" s="254"/>
      <c r="AI629" s="254"/>
      <c r="AJ629" s="254"/>
      <c r="AK629" s="254"/>
      <c r="AL629" s="254"/>
      <c r="AM629" s="254"/>
      <c r="AN629" s="254"/>
      <c r="AO629" s="254"/>
      <c r="AP629" s="254"/>
      <c r="AQ629" s="254"/>
      <c r="AR629" s="254"/>
      <c r="AS629" s="254"/>
      <c r="AT629" s="255"/>
      <c r="AU629" s="255"/>
      <c r="AV629" s="255"/>
      <c r="AW629" s="255"/>
      <c r="AX629" s="255"/>
      <c r="AY629" s="255"/>
      <c r="AZ629" s="255"/>
      <c r="BA629" s="255"/>
      <c r="BB629" s="255"/>
      <c r="BC629" s="255"/>
      <c r="BD629" s="255"/>
      <c r="BE629" s="255"/>
      <c r="BF629" s="255"/>
      <c r="BG629" s="255"/>
      <c r="BH629" s="255"/>
      <c r="BI629" s="255"/>
      <c r="BJ629" s="255"/>
      <c r="BK629" s="255"/>
      <c r="BL629" s="255"/>
      <c r="BM629" s="255"/>
      <c r="BN629" s="255"/>
      <c r="BO629" s="255"/>
      <c r="BP629" s="255"/>
      <c r="BQ629" s="255"/>
      <c r="BR629" s="255"/>
      <c r="BS629" s="255"/>
      <c r="BT629" s="255"/>
      <c r="BU629" s="256"/>
      <c r="BV629" s="256"/>
      <c r="BW629" s="256"/>
      <c r="BX629" s="256"/>
      <c r="BY629" s="256"/>
      <c r="BZ629" s="256"/>
      <c r="CA629" s="256"/>
      <c r="CB629" s="256"/>
      <c r="CC629" s="256"/>
      <c r="CD629" s="256"/>
      <c r="CE629" s="256"/>
      <c r="CF629" s="256"/>
      <c r="CG629" s="256"/>
      <c r="CH629" s="256"/>
      <c r="CI629" s="256"/>
      <c r="CJ629" s="256"/>
      <c r="CK629" s="256"/>
      <c r="CL629" s="256"/>
      <c r="CM629" s="256"/>
      <c r="CN629" s="256"/>
    </row>
    <row r="630" spans="1:93" ht="25.5" customHeight="1">
      <c r="A630" s="254" t="s">
        <v>1091</v>
      </c>
      <c r="B630" s="254"/>
      <c r="C630" s="254"/>
      <c r="D630" s="254"/>
      <c r="E630" s="254"/>
      <c r="F630" s="254"/>
      <c r="G630" s="254"/>
      <c r="H630" s="254"/>
      <c r="I630" s="254"/>
      <c r="J630" s="254"/>
      <c r="K630" s="254"/>
      <c r="L630" s="254"/>
      <c r="M630" s="254"/>
      <c r="N630" s="254"/>
      <c r="O630" s="254"/>
      <c r="P630" s="254"/>
      <c r="Q630" s="254"/>
      <c r="R630" s="254"/>
      <c r="S630" s="254"/>
      <c r="T630" s="254"/>
      <c r="U630" s="254"/>
      <c r="V630" s="254"/>
      <c r="W630" s="254"/>
      <c r="X630" s="254"/>
      <c r="Y630" s="254"/>
      <c r="Z630" s="254"/>
      <c r="AA630" s="254"/>
      <c r="AB630" s="254"/>
      <c r="AC630" s="254"/>
      <c r="AD630" s="254"/>
      <c r="AE630" s="254"/>
      <c r="AF630" s="254"/>
      <c r="AG630" s="254"/>
      <c r="AH630" s="254"/>
      <c r="AI630" s="254"/>
      <c r="AJ630" s="254"/>
      <c r="AK630" s="254"/>
      <c r="AL630" s="254"/>
      <c r="AM630" s="254"/>
      <c r="AN630" s="254"/>
      <c r="AO630" s="254"/>
      <c r="AP630" s="254"/>
      <c r="AQ630" s="254"/>
      <c r="AR630" s="254"/>
      <c r="AS630" s="254"/>
      <c r="AT630" s="255"/>
      <c r="AU630" s="255"/>
      <c r="AV630" s="255"/>
      <c r="AW630" s="255"/>
      <c r="AX630" s="255"/>
      <c r="AY630" s="255"/>
      <c r="AZ630" s="255"/>
      <c r="BA630" s="255"/>
      <c r="BB630" s="255"/>
      <c r="BC630" s="255"/>
      <c r="BD630" s="255"/>
      <c r="BE630" s="255"/>
      <c r="BF630" s="255"/>
      <c r="BG630" s="255"/>
      <c r="BH630" s="255"/>
      <c r="BI630" s="255"/>
      <c r="BJ630" s="255"/>
      <c r="BK630" s="255"/>
      <c r="BL630" s="255"/>
      <c r="BM630" s="255"/>
      <c r="BN630" s="255"/>
      <c r="BO630" s="255"/>
      <c r="BP630" s="255"/>
      <c r="BQ630" s="255"/>
      <c r="BR630" s="255"/>
      <c r="BS630" s="255"/>
      <c r="BT630" s="255"/>
      <c r="BU630" s="256"/>
      <c r="BV630" s="256"/>
      <c r="BW630" s="256"/>
      <c r="BX630" s="256"/>
      <c r="BY630" s="256"/>
      <c r="BZ630" s="256"/>
      <c r="CA630" s="256"/>
      <c r="CB630" s="256"/>
      <c r="CC630" s="256"/>
      <c r="CD630" s="256"/>
      <c r="CE630" s="256"/>
      <c r="CF630" s="256"/>
      <c r="CG630" s="256"/>
      <c r="CH630" s="256"/>
      <c r="CI630" s="256"/>
      <c r="CJ630" s="256"/>
      <c r="CK630" s="256"/>
      <c r="CL630" s="256"/>
      <c r="CM630" s="256"/>
      <c r="CN630" s="256"/>
    </row>
    <row r="631" spans="1:93" ht="15.75" customHeight="1">
      <c r="A631" s="189" t="s">
        <v>1323</v>
      </c>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89"/>
      <c r="AM631" s="189"/>
      <c r="AN631" s="189"/>
      <c r="AO631" s="189"/>
      <c r="AP631" s="189"/>
      <c r="AQ631" s="189"/>
      <c r="AR631" s="189"/>
      <c r="AS631" s="189"/>
      <c r="AT631" s="190"/>
      <c r="AU631" s="190"/>
      <c r="AV631" s="190"/>
      <c r="AW631" s="190"/>
      <c r="AX631" s="190"/>
      <c r="AY631" s="190"/>
      <c r="AZ631" s="190"/>
      <c r="BA631" s="190"/>
      <c r="BB631" s="190"/>
      <c r="BC631" s="190"/>
      <c r="BD631" s="190"/>
      <c r="BE631" s="190"/>
      <c r="BF631" s="190"/>
      <c r="BG631" s="190"/>
      <c r="BH631" s="190"/>
      <c r="BI631" s="190"/>
      <c r="BJ631" s="190"/>
      <c r="BK631" s="190"/>
      <c r="BL631" s="190"/>
      <c r="BM631" s="190"/>
      <c r="BN631" s="190"/>
      <c r="BO631" s="190"/>
      <c r="BP631" s="190"/>
      <c r="BQ631" s="190"/>
      <c r="BR631" s="190"/>
      <c r="BS631" s="190"/>
      <c r="BT631" s="190"/>
      <c r="BU631" s="191"/>
      <c r="BV631" s="191"/>
      <c r="BW631" s="191"/>
      <c r="BX631" s="191"/>
      <c r="BY631" s="191"/>
      <c r="BZ631" s="191"/>
      <c r="CA631" s="191"/>
      <c r="CB631" s="191"/>
      <c r="CC631" s="191"/>
      <c r="CD631" s="191"/>
      <c r="CE631" s="191"/>
      <c r="CF631" s="191"/>
      <c r="CG631" s="191"/>
      <c r="CH631" s="191"/>
      <c r="CI631" s="191"/>
      <c r="CJ631" s="191"/>
      <c r="CK631" s="191"/>
      <c r="CL631" s="191"/>
      <c r="CM631" s="191"/>
      <c r="CN631" s="191"/>
    </row>
    <row r="632" spans="1:93" ht="25.5" customHeight="1">
      <c r="A632" s="254" t="s">
        <v>1092</v>
      </c>
      <c r="B632" s="254"/>
      <c r="C632" s="254"/>
      <c r="D632" s="254"/>
      <c r="E632" s="254"/>
      <c r="F632" s="254"/>
      <c r="G632" s="254"/>
      <c r="H632" s="254"/>
      <c r="I632" s="254"/>
      <c r="J632" s="254"/>
      <c r="K632" s="254"/>
      <c r="L632" s="254"/>
      <c r="M632" s="254"/>
      <c r="N632" s="254"/>
      <c r="O632" s="254"/>
      <c r="P632" s="254"/>
      <c r="Q632" s="254"/>
      <c r="R632" s="254"/>
      <c r="S632" s="254"/>
      <c r="T632" s="254"/>
      <c r="U632" s="254"/>
      <c r="V632" s="254"/>
      <c r="W632" s="254"/>
      <c r="X632" s="254"/>
      <c r="Y632" s="254"/>
      <c r="Z632" s="254"/>
      <c r="AA632" s="254"/>
      <c r="AB632" s="254"/>
      <c r="AC632" s="254"/>
      <c r="AD632" s="254"/>
      <c r="AE632" s="254"/>
      <c r="AF632" s="254"/>
      <c r="AG632" s="254"/>
      <c r="AH632" s="254"/>
      <c r="AI632" s="254"/>
      <c r="AJ632" s="254"/>
      <c r="AK632" s="254"/>
      <c r="AL632" s="254"/>
      <c r="AM632" s="254"/>
      <c r="AN632" s="254"/>
      <c r="AO632" s="254"/>
      <c r="AP632" s="254"/>
      <c r="AQ632" s="254"/>
      <c r="AR632" s="254"/>
      <c r="AS632" s="254"/>
      <c r="AT632" s="255"/>
      <c r="AU632" s="255"/>
      <c r="AV632" s="255"/>
      <c r="AW632" s="255"/>
      <c r="AX632" s="255"/>
      <c r="AY632" s="255"/>
      <c r="AZ632" s="255"/>
      <c r="BA632" s="255"/>
      <c r="BB632" s="255"/>
      <c r="BC632" s="255"/>
      <c r="BD632" s="255"/>
      <c r="BE632" s="255"/>
      <c r="BF632" s="255"/>
      <c r="BG632" s="255"/>
      <c r="BH632" s="255"/>
      <c r="BI632" s="255"/>
      <c r="BJ632" s="255"/>
      <c r="BK632" s="255"/>
      <c r="BL632" s="255"/>
      <c r="BM632" s="255"/>
      <c r="BN632" s="255"/>
      <c r="BO632" s="255"/>
      <c r="BP632" s="255"/>
      <c r="BQ632" s="255"/>
      <c r="BR632" s="255"/>
      <c r="BS632" s="255"/>
      <c r="BT632" s="255"/>
      <c r="BU632" s="256"/>
      <c r="BV632" s="256"/>
      <c r="BW632" s="256"/>
      <c r="BX632" s="256"/>
      <c r="BY632" s="256"/>
      <c r="BZ632" s="256"/>
      <c r="CA632" s="256"/>
      <c r="CB632" s="256"/>
      <c r="CC632" s="256"/>
      <c r="CD632" s="256"/>
      <c r="CE632" s="256"/>
      <c r="CF632" s="256"/>
      <c r="CG632" s="256"/>
      <c r="CH632" s="256"/>
      <c r="CI632" s="256"/>
      <c r="CJ632" s="256"/>
      <c r="CK632" s="256"/>
      <c r="CL632" s="256"/>
      <c r="CM632" s="256"/>
      <c r="CN632" s="256"/>
    </row>
    <row r="633" spans="1:93" ht="25.5" customHeight="1">
      <c r="A633" s="254" t="s">
        <v>1093</v>
      </c>
      <c r="B633" s="254"/>
      <c r="C633" s="254"/>
      <c r="D633" s="254"/>
      <c r="E633" s="254"/>
      <c r="F633" s="254"/>
      <c r="G633" s="254"/>
      <c r="H633" s="254"/>
      <c r="I633" s="254"/>
      <c r="J633" s="254"/>
      <c r="K633" s="254"/>
      <c r="L633" s="254"/>
      <c r="M633" s="254"/>
      <c r="N633" s="254"/>
      <c r="O633" s="254"/>
      <c r="P633" s="254"/>
      <c r="Q633" s="254"/>
      <c r="R633" s="254"/>
      <c r="S633" s="254"/>
      <c r="T633" s="254"/>
      <c r="U633" s="254"/>
      <c r="V633" s="254"/>
      <c r="W633" s="254"/>
      <c r="X633" s="254"/>
      <c r="Y633" s="254"/>
      <c r="Z633" s="254"/>
      <c r="AA633" s="254"/>
      <c r="AB633" s="254"/>
      <c r="AC633" s="254"/>
      <c r="AD633" s="254"/>
      <c r="AE633" s="254"/>
      <c r="AF633" s="254"/>
      <c r="AG633" s="254"/>
      <c r="AH633" s="254"/>
      <c r="AI633" s="254"/>
      <c r="AJ633" s="254"/>
      <c r="AK633" s="254"/>
      <c r="AL633" s="254"/>
      <c r="AM633" s="254"/>
      <c r="AN633" s="254"/>
      <c r="AO633" s="254"/>
      <c r="AP633" s="254"/>
      <c r="AQ633" s="254"/>
      <c r="AR633" s="254"/>
      <c r="AS633" s="254"/>
      <c r="AT633" s="255">
        <v>0</v>
      </c>
      <c r="AU633" s="255"/>
      <c r="AV633" s="255"/>
      <c r="AW633" s="255"/>
      <c r="AX633" s="255"/>
      <c r="AY633" s="255"/>
      <c r="AZ633" s="255"/>
      <c r="BA633" s="255"/>
      <c r="BB633" s="255"/>
      <c r="BC633" s="255"/>
      <c r="BD633" s="255"/>
      <c r="BE633" s="255"/>
      <c r="BF633" s="255"/>
      <c r="BG633" s="255"/>
      <c r="BH633" s="255"/>
      <c r="BI633" s="255"/>
      <c r="BJ633" s="255"/>
      <c r="BK633" s="255"/>
      <c r="BL633" s="255"/>
      <c r="BM633" s="255"/>
      <c r="BN633" s="255"/>
      <c r="BO633" s="255"/>
      <c r="BP633" s="255"/>
      <c r="BQ633" s="255"/>
      <c r="BR633" s="255"/>
      <c r="BS633" s="255"/>
      <c r="BT633" s="255"/>
      <c r="BU633" s="256">
        <v>0</v>
      </c>
      <c r="BV633" s="256"/>
      <c r="BW633" s="256"/>
      <c r="BX633" s="256"/>
      <c r="BY633" s="256"/>
      <c r="BZ633" s="256"/>
      <c r="CA633" s="256"/>
      <c r="CB633" s="256"/>
      <c r="CC633" s="256"/>
      <c r="CD633" s="256"/>
      <c r="CE633" s="256"/>
      <c r="CF633" s="256"/>
      <c r="CG633" s="256"/>
      <c r="CH633" s="256"/>
      <c r="CI633" s="256"/>
      <c r="CJ633" s="256"/>
      <c r="CK633" s="256"/>
      <c r="CL633" s="256"/>
      <c r="CM633" s="256"/>
      <c r="CN633" s="256"/>
    </row>
    <row r="634" spans="1:93" ht="15.75" customHeight="1">
      <c r="A634" s="199" t="s">
        <v>467</v>
      </c>
      <c r="B634" s="199"/>
      <c r="C634" s="199"/>
      <c r="D634" s="199"/>
      <c r="E634" s="199"/>
      <c r="F634" s="199"/>
      <c r="G634" s="199"/>
      <c r="H634" s="199"/>
      <c r="I634" s="199"/>
      <c r="J634" s="199"/>
      <c r="K634" s="199"/>
      <c r="L634" s="199"/>
      <c r="M634" s="199"/>
      <c r="N634" s="199"/>
      <c r="O634" s="199"/>
      <c r="P634" s="199"/>
      <c r="Q634" s="199"/>
      <c r="R634" s="199"/>
      <c r="S634" s="199"/>
      <c r="T634" s="199"/>
      <c r="U634" s="199"/>
      <c r="V634" s="199"/>
      <c r="W634" s="199"/>
      <c r="X634" s="199"/>
      <c r="Y634" s="199"/>
      <c r="Z634" s="199"/>
      <c r="AA634" s="199"/>
      <c r="AB634" s="199"/>
      <c r="AC634" s="199"/>
      <c r="AD634" s="199"/>
      <c r="AE634" s="199"/>
      <c r="AF634" s="199"/>
      <c r="AG634" s="199"/>
      <c r="AH634" s="199"/>
      <c r="AI634" s="199"/>
      <c r="AJ634" s="199"/>
      <c r="AK634" s="199"/>
      <c r="AL634" s="199"/>
      <c r="AM634" s="199"/>
      <c r="AN634" s="199"/>
      <c r="AO634" s="199"/>
      <c r="AP634" s="199"/>
      <c r="AQ634" s="199"/>
      <c r="AR634" s="199"/>
      <c r="AS634" s="199"/>
      <c r="AT634" s="200"/>
      <c r="AU634" s="200"/>
      <c r="AV634" s="200"/>
      <c r="AW634" s="200"/>
      <c r="AX634" s="200"/>
      <c r="AY634" s="200"/>
      <c r="AZ634" s="200"/>
      <c r="BA634" s="200"/>
      <c r="BB634" s="200"/>
      <c r="BC634" s="200"/>
      <c r="BD634" s="200"/>
      <c r="BE634" s="200"/>
      <c r="BF634" s="200"/>
      <c r="BG634" s="200"/>
      <c r="BH634" s="200"/>
      <c r="BI634" s="200"/>
      <c r="BJ634" s="200"/>
      <c r="BK634" s="200"/>
      <c r="BL634" s="200"/>
      <c r="BM634" s="200"/>
      <c r="BN634" s="200"/>
      <c r="BO634" s="200"/>
      <c r="BP634" s="200"/>
      <c r="BQ634" s="200"/>
      <c r="BR634" s="200"/>
      <c r="BS634" s="200"/>
      <c r="BT634" s="200"/>
      <c r="BU634" s="201"/>
      <c r="BV634" s="201"/>
      <c r="BW634" s="201"/>
      <c r="BX634" s="201"/>
      <c r="BY634" s="201"/>
      <c r="BZ634" s="201"/>
      <c r="CA634" s="201"/>
      <c r="CB634" s="201"/>
      <c r="CC634" s="201"/>
      <c r="CD634" s="201"/>
      <c r="CE634" s="201"/>
      <c r="CF634" s="201"/>
      <c r="CG634" s="201"/>
      <c r="CH634" s="201"/>
      <c r="CI634" s="201"/>
      <c r="CJ634" s="201"/>
      <c r="CK634" s="201"/>
      <c r="CL634" s="201"/>
      <c r="CM634" s="201"/>
      <c r="CN634" s="201"/>
    </row>
    <row r="635" spans="1:93" ht="15.75" customHeight="1">
      <c r="A635" s="110"/>
    </row>
    <row r="636" spans="1:93" ht="21" customHeight="1">
      <c r="A636" s="114"/>
    </row>
    <row r="637" spans="1:93" ht="15.75" customHeight="1">
      <c r="A637" s="108"/>
    </row>
    <row r="638" spans="1:93" ht="15.75" customHeight="1">
      <c r="A638" s="125"/>
    </row>
    <row r="639" spans="1:93" ht="104.25" customHeight="1">
      <c r="A639" s="192" t="s">
        <v>65</v>
      </c>
      <c r="B639" s="192"/>
      <c r="C639" s="192"/>
      <c r="D639" s="192"/>
      <c r="E639" s="193" t="s">
        <v>1094</v>
      </c>
      <c r="F639" s="193"/>
      <c r="G639" s="193"/>
      <c r="H639" s="193"/>
      <c r="I639" s="193"/>
      <c r="J639" s="193"/>
      <c r="K639" s="193"/>
      <c r="L639" s="193" t="s">
        <v>1095</v>
      </c>
      <c r="M639" s="193"/>
      <c r="N639" s="193"/>
      <c r="O639" s="193"/>
      <c r="P639" s="193"/>
      <c r="Q639" s="193"/>
      <c r="R639" s="193"/>
      <c r="S639" s="193"/>
      <c r="T639" s="193" t="s">
        <v>1096</v>
      </c>
      <c r="U639" s="193"/>
      <c r="V639" s="193"/>
      <c r="W639" s="193"/>
      <c r="X639" s="193"/>
      <c r="Y639" s="193"/>
      <c r="Z639" s="193"/>
      <c r="AA639" s="193"/>
      <c r="AB639" s="193"/>
      <c r="AC639" s="193"/>
      <c r="AD639" s="193" t="s">
        <v>1097</v>
      </c>
      <c r="AE639" s="193"/>
      <c r="AF639" s="193"/>
      <c r="AG639" s="193"/>
      <c r="AH639" s="193"/>
      <c r="AI639" s="193"/>
      <c r="AJ639" s="193"/>
      <c r="AK639" s="193"/>
      <c r="AL639" s="193"/>
      <c r="AM639" s="193"/>
      <c r="AN639" s="193"/>
      <c r="AO639" s="193"/>
      <c r="AP639" s="193"/>
      <c r="AQ639" s="193"/>
      <c r="AR639" s="193"/>
      <c r="AS639" s="193" t="s">
        <v>1098</v>
      </c>
      <c r="AT639" s="193"/>
      <c r="AU639" s="193"/>
      <c r="AV639" s="193"/>
      <c r="AW639" s="193"/>
      <c r="AX639" s="193"/>
      <c r="AY639" s="193"/>
      <c r="AZ639" s="193"/>
      <c r="BA639" s="193"/>
      <c r="BB639" s="193"/>
      <c r="BC639" s="193"/>
      <c r="BD639" s="193"/>
      <c r="BE639" s="193" t="s">
        <v>1099</v>
      </c>
      <c r="BF639" s="193"/>
      <c r="BG639" s="193"/>
      <c r="BH639" s="193"/>
      <c r="BI639" s="193"/>
      <c r="BJ639" s="193"/>
      <c r="BK639" s="193"/>
      <c r="BL639" s="193"/>
      <c r="BM639" s="193"/>
      <c r="BN639" s="193"/>
      <c r="BO639" s="193"/>
      <c r="BP639" s="193"/>
      <c r="BQ639" s="193"/>
      <c r="BR639" s="193"/>
      <c r="BS639" s="193"/>
      <c r="BT639" s="193"/>
      <c r="BU639" s="193"/>
      <c r="BV639" s="193" t="s">
        <v>1100</v>
      </c>
      <c r="BW639" s="193"/>
      <c r="BX639" s="193"/>
      <c r="BY639" s="193"/>
      <c r="BZ639" s="193"/>
      <c r="CA639" s="193"/>
      <c r="CB639" s="193"/>
      <c r="CC639" s="193"/>
      <c r="CD639" s="193"/>
      <c r="CE639" s="193"/>
      <c r="CF639" s="193"/>
      <c r="CG639" s="193"/>
      <c r="CH639" s="194" t="s">
        <v>1101</v>
      </c>
      <c r="CI639" s="194"/>
      <c r="CJ639" s="194"/>
      <c r="CK639" s="194"/>
      <c r="CL639" s="194"/>
      <c r="CM639" s="194"/>
      <c r="CN639" s="194"/>
      <c r="CO639" s="194"/>
    </row>
    <row r="640" spans="1:93" ht="15.75" customHeight="1">
      <c r="A640" s="212" t="s">
        <v>877</v>
      </c>
      <c r="B640" s="212"/>
      <c r="C640" s="212"/>
      <c r="D640" s="212"/>
      <c r="E640" s="202" t="s">
        <v>878</v>
      </c>
      <c r="F640" s="202"/>
      <c r="G640" s="202"/>
      <c r="H640" s="202"/>
      <c r="I640" s="202"/>
      <c r="J640" s="202"/>
      <c r="K640" s="202"/>
      <c r="L640" s="202" t="s">
        <v>879</v>
      </c>
      <c r="M640" s="202"/>
      <c r="N640" s="202"/>
      <c r="O640" s="202"/>
      <c r="P640" s="202"/>
      <c r="Q640" s="202"/>
      <c r="R640" s="202"/>
      <c r="S640" s="202"/>
      <c r="T640" s="202" t="s">
        <v>880</v>
      </c>
      <c r="U640" s="202"/>
      <c r="V640" s="202"/>
      <c r="W640" s="202"/>
      <c r="X640" s="202"/>
      <c r="Y640" s="202"/>
      <c r="Z640" s="202"/>
      <c r="AA640" s="202"/>
      <c r="AB640" s="202"/>
      <c r="AC640" s="202"/>
      <c r="AD640" s="202" t="s">
        <v>1102</v>
      </c>
      <c r="AE640" s="202"/>
      <c r="AF640" s="202"/>
      <c r="AG640" s="202"/>
      <c r="AH640" s="202"/>
      <c r="AI640" s="202"/>
      <c r="AJ640" s="202"/>
      <c r="AK640" s="202"/>
      <c r="AL640" s="202"/>
      <c r="AM640" s="202"/>
      <c r="AN640" s="202"/>
      <c r="AO640" s="202"/>
      <c r="AP640" s="202"/>
      <c r="AQ640" s="202"/>
      <c r="AR640" s="202"/>
      <c r="AS640" s="202" t="s">
        <v>907</v>
      </c>
      <c r="AT640" s="202"/>
      <c r="AU640" s="202"/>
      <c r="AV640" s="202"/>
      <c r="AW640" s="202"/>
      <c r="AX640" s="202"/>
      <c r="AY640" s="202"/>
      <c r="AZ640" s="202"/>
      <c r="BA640" s="202"/>
      <c r="BB640" s="202"/>
      <c r="BC640" s="202"/>
      <c r="BD640" s="202"/>
      <c r="BE640" s="202" t="s">
        <v>1103</v>
      </c>
      <c r="BF640" s="202"/>
      <c r="BG640" s="202"/>
      <c r="BH640" s="202"/>
      <c r="BI640" s="202"/>
      <c r="BJ640" s="202"/>
      <c r="BK640" s="202"/>
      <c r="BL640" s="202"/>
      <c r="BM640" s="202"/>
      <c r="BN640" s="202"/>
      <c r="BO640" s="202"/>
      <c r="BP640" s="202"/>
      <c r="BQ640" s="202"/>
      <c r="BR640" s="202"/>
      <c r="BS640" s="202"/>
      <c r="BT640" s="202"/>
      <c r="BU640" s="202"/>
      <c r="BV640" s="202" t="s">
        <v>884</v>
      </c>
      <c r="BW640" s="202"/>
      <c r="BX640" s="202"/>
      <c r="BY640" s="202"/>
      <c r="BZ640" s="202"/>
      <c r="CA640" s="202"/>
      <c r="CB640" s="202"/>
      <c r="CC640" s="202"/>
      <c r="CD640" s="202"/>
      <c r="CE640" s="202"/>
      <c r="CF640" s="202"/>
      <c r="CG640" s="202"/>
      <c r="CH640" s="203" t="s">
        <v>885</v>
      </c>
      <c r="CI640" s="203"/>
      <c r="CJ640" s="203"/>
      <c r="CK640" s="203"/>
      <c r="CL640" s="203"/>
      <c r="CM640" s="203"/>
      <c r="CN640" s="203"/>
      <c r="CO640" s="203"/>
    </row>
    <row r="641" spans="1:93" ht="15.75" customHeight="1">
      <c r="A641" s="216" t="s">
        <v>889</v>
      </c>
      <c r="B641" s="216"/>
      <c r="C641" s="216"/>
      <c r="D641" s="216"/>
      <c r="E641" s="217" t="s">
        <v>891</v>
      </c>
      <c r="F641" s="217"/>
      <c r="G641" s="217"/>
      <c r="H641" s="217"/>
      <c r="I641" s="217"/>
      <c r="J641" s="217"/>
      <c r="K641" s="217"/>
      <c r="L641" s="222">
        <v>0</v>
      </c>
      <c r="M641" s="222"/>
      <c r="N641" s="222"/>
      <c r="O641" s="222"/>
      <c r="P641" s="222"/>
      <c r="Q641" s="222"/>
      <c r="R641" s="222"/>
      <c r="S641" s="222"/>
      <c r="T641" s="222">
        <v>0</v>
      </c>
      <c r="U641" s="222"/>
      <c r="V641" s="222"/>
      <c r="W641" s="222"/>
      <c r="X641" s="222"/>
      <c r="Y641" s="222"/>
      <c r="Z641" s="222"/>
      <c r="AA641" s="222"/>
      <c r="AB641" s="222"/>
      <c r="AC641" s="222"/>
      <c r="AD641" s="196">
        <v>0</v>
      </c>
      <c r="AE641" s="196"/>
      <c r="AF641" s="196"/>
      <c r="AG641" s="196"/>
      <c r="AH641" s="196"/>
      <c r="AI641" s="196"/>
      <c r="AJ641" s="196"/>
      <c r="AK641" s="196"/>
      <c r="AL641" s="196"/>
      <c r="AM641" s="196"/>
      <c r="AN641" s="196"/>
      <c r="AO641" s="196"/>
      <c r="AP641" s="196"/>
      <c r="AQ641" s="196"/>
      <c r="AR641" s="196"/>
      <c r="AS641" s="196">
        <v>0</v>
      </c>
      <c r="AT641" s="196"/>
      <c r="AU641" s="196"/>
      <c r="AV641" s="196"/>
      <c r="AW641" s="196"/>
      <c r="AX641" s="196"/>
      <c r="AY641" s="196"/>
      <c r="AZ641" s="196"/>
      <c r="BA641" s="196"/>
      <c r="BB641" s="196"/>
      <c r="BC641" s="196"/>
      <c r="BD641" s="196"/>
      <c r="BE641" s="196">
        <v>0</v>
      </c>
      <c r="BF641" s="196"/>
      <c r="BG641" s="196"/>
      <c r="BH641" s="196"/>
      <c r="BI641" s="196"/>
      <c r="BJ641" s="196"/>
      <c r="BK641" s="196"/>
      <c r="BL641" s="196"/>
      <c r="BM641" s="196"/>
      <c r="BN641" s="196"/>
      <c r="BO641" s="196"/>
      <c r="BP641" s="196"/>
      <c r="BQ641" s="196"/>
      <c r="BR641" s="196"/>
      <c r="BS641" s="196"/>
      <c r="BT641" s="196"/>
      <c r="BU641" s="196"/>
      <c r="BV641" s="196">
        <v>0</v>
      </c>
      <c r="BW641" s="196"/>
      <c r="BX641" s="196"/>
      <c r="BY641" s="196"/>
      <c r="BZ641" s="196"/>
      <c r="CA641" s="196"/>
      <c r="CB641" s="196"/>
      <c r="CC641" s="196"/>
      <c r="CD641" s="196"/>
      <c r="CE641" s="196"/>
      <c r="CF641" s="196"/>
      <c r="CG641" s="196"/>
      <c r="CH641" s="197">
        <v>0</v>
      </c>
      <c r="CI641" s="197"/>
      <c r="CJ641" s="197"/>
      <c r="CK641" s="197"/>
      <c r="CL641" s="197"/>
      <c r="CM641" s="197"/>
      <c r="CN641" s="197"/>
      <c r="CO641" s="197"/>
    </row>
    <row r="642" spans="1:93" ht="15.75" customHeight="1">
      <c r="A642" s="213" t="s">
        <v>879</v>
      </c>
      <c r="B642" s="213"/>
      <c r="C642" s="213"/>
      <c r="D642" s="213"/>
      <c r="E642" s="214" t="s">
        <v>1104</v>
      </c>
      <c r="F642" s="214"/>
      <c r="G642" s="214"/>
      <c r="H642" s="214"/>
      <c r="I642" s="214"/>
      <c r="J642" s="214"/>
      <c r="K642" s="214"/>
      <c r="L642" s="258">
        <v>0</v>
      </c>
      <c r="M642" s="258"/>
      <c r="N642" s="258"/>
      <c r="O642" s="258"/>
      <c r="P642" s="258"/>
      <c r="Q642" s="258"/>
      <c r="R642" s="258"/>
      <c r="S642" s="258"/>
      <c r="T642" s="258">
        <v>0</v>
      </c>
      <c r="U642" s="258"/>
      <c r="V642" s="258"/>
      <c r="W642" s="258"/>
      <c r="X642" s="258"/>
      <c r="Y642" s="258"/>
      <c r="Z642" s="258"/>
      <c r="AA642" s="258"/>
      <c r="AB642" s="258"/>
      <c r="AC642" s="258"/>
      <c r="AD642" s="215">
        <v>0</v>
      </c>
      <c r="AE642" s="215"/>
      <c r="AF642" s="215"/>
      <c r="AG642" s="215"/>
      <c r="AH642" s="215"/>
      <c r="AI642" s="215"/>
      <c r="AJ642" s="215"/>
      <c r="AK642" s="215"/>
      <c r="AL642" s="215"/>
      <c r="AM642" s="215"/>
      <c r="AN642" s="215"/>
      <c r="AO642" s="215"/>
      <c r="AP642" s="215"/>
      <c r="AQ642" s="215"/>
      <c r="AR642" s="215"/>
      <c r="AS642" s="215">
        <v>0</v>
      </c>
      <c r="AT642" s="215"/>
      <c r="AU642" s="215"/>
      <c r="AV642" s="215"/>
      <c r="AW642" s="215"/>
      <c r="AX642" s="215"/>
      <c r="AY642" s="215"/>
      <c r="AZ642" s="215"/>
      <c r="BA642" s="215"/>
      <c r="BB642" s="215"/>
      <c r="BC642" s="215"/>
      <c r="BD642" s="215"/>
      <c r="BE642" s="215">
        <v>0</v>
      </c>
      <c r="BF642" s="215"/>
      <c r="BG642" s="215"/>
      <c r="BH642" s="215"/>
      <c r="BI642" s="215"/>
      <c r="BJ642" s="215"/>
      <c r="BK642" s="215"/>
      <c r="BL642" s="215"/>
      <c r="BM642" s="215"/>
      <c r="BN642" s="215"/>
      <c r="BO642" s="215"/>
      <c r="BP642" s="215"/>
      <c r="BQ642" s="215"/>
      <c r="BR642" s="215"/>
      <c r="BS642" s="215"/>
      <c r="BT642" s="215"/>
      <c r="BU642" s="215"/>
      <c r="BV642" s="215">
        <v>0</v>
      </c>
      <c r="BW642" s="215"/>
      <c r="BX642" s="215"/>
      <c r="BY642" s="215"/>
      <c r="BZ642" s="215"/>
      <c r="CA642" s="215"/>
      <c r="CB642" s="215"/>
      <c r="CC642" s="215"/>
      <c r="CD642" s="215"/>
      <c r="CE642" s="215"/>
      <c r="CF642" s="215"/>
      <c r="CG642" s="215"/>
      <c r="CH642" s="259">
        <v>0</v>
      </c>
      <c r="CI642" s="259"/>
      <c r="CJ642" s="259"/>
      <c r="CK642" s="259"/>
      <c r="CL642" s="259"/>
      <c r="CM642" s="259"/>
      <c r="CN642" s="259"/>
      <c r="CO642" s="259"/>
    </row>
    <row r="643" spans="1:93" ht="15.75" customHeight="1">
      <c r="A643" s="218"/>
      <c r="B643" s="218"/>
      <c r="C643" s="218"/>
      <c r="D643" s="218"/>
      <c r="E643" s="219" t="s">
        <v>1252</v>
      </c>
      <c r="F643" s="219"/>
      <c r="G643" s="219"/>
      <c r="H643" s="219"/>
      <c r="I643" s="219"/>
      <c r="J643" s="219"/>
      <c r="K643" s="219"/>
      <c r="L643" s="206"/>
      <c r="M643" s="206"/>
      <c r="N643" s="206"/>
      <c r="O643" s="206"/>
      <c r="P643" s="206"/>
      <c r="Q643" s="206"/>
      <c r="R643" s="206"/>
      <c r="S643" s="206"/>
      <c r="T643" s="206">
        <v>0</v>
      </c>
      <c r="U643" s="206"/>
      <c r="V643" s="206"/>
      <c r="W643" s="206"/>
      <c r="X643" s="206"/>
      <c r="Y643" s="206"/>
      <c r="Z643" s="206"/>
      <c r="AA643" s="206"/>
      <c r="AB643" s="206"/>
      <c r="AC643" s="206"/>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0"/>
      <c r="AY643" s="190"/>
      <c r="AZ643" s="190"/>
      <c r="BA643" s="190"/>
      <c r="BB643" s="190"/>
      <c r="BC643" s="190"/>
      <c r="BD643" s="190"/>
      <c r="BE643" s="190"/>
      <c r="BF643" s="190"/>
      <c r="BG643" s="190"/>
      <c r="BH643" s="190"/>
      <c r="BI643" s="190"/>
      <c r="BJ643" s="190"/>
      <c r="BK643" s="190"/>
      <c r="BL643" s="190"/>
      <c r="BM643" s="190"/>
      <c r="BN643" s="190"/>
      <c r="BO643" s="190"/>
      <c r="BP643" s="190"/>
      <c r="BQ643" s="190"/>
      <c r="BR643" s="190"/>
      <c r="BS643" s="190"/>
      <c r="BT643" s="190"/>
      <c r="BU643" s="190"/>
      <c r="BV643" s="190"/>
      <c r="BW643" s="190"/>
      <c r="BX643" s="190"/>
      <c r="BY643" s="190"/>
      <c r="BZ643" s="190"/>
      <c r="CA643" s="190"/>
      <c r="CB643" s="190"/>
      <c r="CC643" s="190"/>
      <c r="CD643" s="190"/>
      <c r="CE643" s="190"/>
      <c r="CF643" s="190"/>
      <c r="CG643" s="190"/>
      <c r="CH643" s="191"/>
      <c r="CI643" s="191"/>
      <c r="CJ643" s="191"/>
      <c r="CK643" s="191"/>
      <c r="CL643" s="191"/>
      <c r="CM643" s="191"/>
      <c r="CN643" s="191"/>
      <c r="CO643" s="191"/>
    </row>
    <row r="644" spans="1:93" ht="15.75" customHeight="1">
      <c r="A644" s="213" t="s">
        <v>880</v>
      </c>
      <c r="B644" s="213"/>
      <c r="C644" s="213"/>
      <c r="D644" s="213"/>
      <c r="E644" s="214" t="s">
        <v>1105</v>
      </c>
      <c r="F644" s="214"/>
      <c r="G644" s="214"/>
      <c r="H644" s="214"/>
      <c r="I644" s="214"/>
      <c r="J644" s="214"/>
      <c r="K644" s="214"/>
      <c r="L644" s="258">
        <v>0</v>
      </c>
      <c r="M644" s="258"/>
      <c r="N644" s="258"/>
      <c r="O644" s="258"/>
      <c r="P644" s="258"/>
      <c r="Q644" s="258"/>
      <c r="R644" s="258"/>
      <c r="S644" s="258"/>
      <c r="T644" s="258">
        <v>0</v>
      </c>
      <c r="U644" s="258"/>
      <c r="V644" s="258"/>
      <c r="W644" s="258"/>
      <c r="X644" s="258"/>
      <c r="Y644" s="258"/>
      <c r="Z644" s="258"/>
      <c r="AA644" s="258"/>
      <c r="AB644" s="258"/>
      <c r="AC644" s="258"/>
      <c r="AD644" s="215">
        <v>0</v>
      </c>
      <c r="AE644" s="215"/>
      <c r="AF644" s="215"/>
      <c r="AG644" s="215"/>
      <c r="AH644" s="215"/>
      <c r="AI644" s="215"/>
      <c r="AJ644" s="215"/>
      <c r="AK644" s="215"/>
      <c r="AL644" s="215"/>
      <c r="AM644" s="215"/>
      <c r="AN644" s="215"/>
      <c r="AO644" s="215"/>
      <c r="AP644" s="215"/>
      <c r="AQ644" s="215"/>
      <c r="AR644" s="215"/>
      <c r="AS644" s="215">
        <v>0</v>
      </c>
      <c r="AT644" s="215"/>
      <c r="AU644" s="215"/>
      <c r="AV644" s="215"/>
      <c r="AW644" s="215"/>
      <c r="AX644" s="215"/>
      <c r="AY644" s="215"/>
      <c r="AZ644" s="215"/>
      <c r="BA644" s="215"/>
      <c r="BB644" s="215"/>
      <c r="BC644" s="215"/>
      <c r="BD644" s="215"/>
      <c r="BE644" s="215">
        <v>0</v>
      </c>
      <c r="BF644" s="215"/>
      <c r="BG644" s="215"/>
      <c r="BH644" s="215"/>
      <c r="BI644" s="215"/>
      <c r="BJ644" s="215"/>
      <c r="BK644" s="215"/>
      <c r="BL644" s="215"/>
      <c r="BM644" s="215"/>
      <c r="BN644" s="215"/>
      <c r="BO644" s="215"/>
      <c r="BP644" s="215"/>
      <c r="BQ644" s="215"/>
      <c r="BR644" s="215"/>
      <c r="BS644" s="215"/>
      <c r="BT644" s="215"/>
      <c r="BU644" s="215"/>
      <c r="BV644" s="215">
        <v>0</v>
      </c>
      <c r="BW644" s="215"/>
      <c r="BX644" s="215"/>
      <c r="BY644" s="215"/>
      <c r="BZ644" s="215"/>
      <c r="CA644" s="215"/>
      <c r="CB644" s="215"/>
      <c r="CC644" s="215"/>
      <c r="CD644" s="215"/>
      <c r="CE644" s="215"/>
      <c r="CF644" s="215"/>
      <c r="CG644" s="215"/>
      <c r="CH644" s="259">
        <v>0</v>
      </c>
      <c r="CI644" s="259"/>
      <c r="CJ644" s="259"/>
      <c r="CK644" s="259"/>
      <c r="CL644" s="259"/>
      <c r="CM644" s="259"/>
      <c r="CN644" s="259"/>
      <c r="CO644" s="259"/>
    </row>
    <row r="645" spans="1:93" ht="15.75" customHeight="1">
      <c r="A645" s="216" t="s">
        <v>893</v>
      </c>
      <c r="B645" s="216"/>
      <c r="C645" s="216"/>
      <c r="D645" s="216"/>
      <c r="E645" s="217" t="s">
        <v>892</v>
      </c>
      <c r="F645" s="217"/>
      <c r="G645" s="217"/>
      <c r="H645" s="217"/>
      <c r="I645" s="217"/>
      <c r="J645" s="217"/>
      <c r="K645" s="217"/>
      <c r="L645" s="222">
        <v>0</v>
      </c>
      <c r="M645" s="222"/>
      <c r="N645" s="222"/>
      <c r="O645" s="222"/>
      <c r="P645" s="222"/>
      <c r="Q645" s="222"/>
      <c r="R645" s="222"/>
      <c r="S645" s="222"/>
      <c r="T645" s="222">
        <v>0</v>
      </c>
      <c r="U645" s="222"/>
      <c r="V645" s="222"/>
      <c r="W645" s="222"/>
      <c r="X645" s="222"/>
      <c r="Y645" s="222"/>
      <c r="Z645" s="222"/>
      <c r="AA645" s="222"/>
      <c r="AB645" s="222"/>
      <c r="AC645" s="222"/>
      <c r="AD645" s="196">
        <v>0</v>
      </c>
      <c r="AE645" s="196"/>
      <c r="AF645" s="196"/>
      <c r="AG645" s="196"/>
      <c r="AH645" s="196"/>
      <c r="AI645" s="196"/>
      <c r="AJ645" s="196"/>
      <c r="AK645" s="196"/>
      <c r="AL645" s="196"/>
      <c r="AM645" s="196"/>
      <c r="AN645" s="196"/>
      <c r="AO645" s="196"/>
      <c r="AP645" s="196"/>
      <c r="AQ645" s="196"/>
      <c r="AR645" s="196"/>
      <c r="AS645" s="196">
        <v>0</v>
      </c>
      <c r="AT645" s="196"/>
      <c r="AU645" s="196"/>
      <c r="AV645" s="196"/>
      <c r="AW645" s="196"/>
      <c r="AX645" s="196"/>
      <c r="AY645" s="196"/>
      <c r="AZ645" s="196"/>
      <c r="BA645" s="196"/>
      <c r="BB645" s="196"/>
      <c r="BC645" s="196"/>
      <c r="BD645" s="196"/>
      <c r="BE645" s="196">
        <v>0</v>
      </c>
      <c r="BF645" s="196"/>
      <c r="BG645" s="196"/>
      <c r="BH645" s="196"/>
      <c r="BI645" s="196"/>
      <c r="BJ645" s="196"/>
      <c r="BK645" s="196"/>
      <c r="BL645" s="196"/>
      <c r="BM645" s="196"/>
      <c r="BN645" s="196"/>
      <c r="BO645" s="196"/>
      <c r="BP645" s="196"/>
      <c r="BQ645" s="196"/>
      <c r="BR645" s="196"/>
      <c r="BS645" s="196"/>
      <c r="BT645" s="196"/>
      <c r="BU645" s="196"/>
      <c r="BV645" s="196">
        <v>0</v>
      </c>
      <c r="BW645" s="196"/>
      <c r="BX645" s="196"/>
      <c r="BY645" s="196"/>
      <c r="BZ645" s="196"/>
      <c r="CA645" s="196"/>
      <c r="CB645" s="196"/>
      <c r="CC645" s="196"/>
      <c r="CD645" s="196"/>
      <c r="CE645" s="196"/>
      <c r="CF645" s="196"/>
      <c r="CG645" s="196"/>
      <c r="CH645" s="197">
        <v>0</v>
      </c>
      <c r="CI645" s="197"/>
      <c r="CJ645" s="197"/>
      <c r="CK645" s="197"/>
      <c r="CL645" s="197"/>
      <c r="CM645" s="197"/>
      <c r="CN645" s="197"/>
      <c r="CO645" s="197"/>
    </row>
    <row r="646" spans="1:93" ht="15.75" customHeight="1">
      <c r="A646" s="213" t="s">
        <v>879</v>
      </c>
      <c r="B646" s="213"/>
      <c r="C646" s="213"/>
      <c r="D646" s="213"/>
      <c r="E646" s="214" t="s">
        <v>1106</v>
      </c>
      <c r="F646" s="214"/>
      <c r="G646" s="214"/>
      <c r="H646" s="214"/>
      <c r="I646" s="214"/>
      <c r="J646" s="214"/>
      <c r="K646" s="214"/>
      <c r="L646" s="258">
        <v>0</v>
      </c>
      <c r="M646" s="258"/>
      <c r="N646" s="258"/>
      <c r="O646" s="258"/>
      <c r="P646" s="258"/>
      <c r="Q646" s="258"/>
      <c r="R646" s="258"/>
      <c r="S646" s="258"/>
      <c r="T646" s="258">
        <v>0</v>
      </c>
      <c r="U646" s="258"/>
      <c r="V646" s="258"/>
      <c r="W646" s="258"/>
      <c r="X646" s="258"/>
      <c r="Y646" s="258"/>
      <c r="Z646" s="258"/>
      <c r="AA646" s="258"/>
      <c r="AB646" s="258"/>
      <c r="AC646" s="258"/>
      <c r="AD646" s="215">
        <v>0</v>
      </c>
      <c r="AE646" s="215"/>
      <c r="AF646" s="215"/>
      <c r="AG646" s="215"/>
      <c r="AH646" s="215"/>
      <c r="AI646" s="215"/>
      <c r="AJ646" s="215"/>
      <c r="AK646" s="215"/>
      <c r="AL646" s="215"/>
      <c r="AM646" s="215"/>
      <c r="AN646" s="215"/>
      <c r="AO646" s="215"/>
      <c r="AP646" s="215"/>
      <c r="AQ646" s="215"/>
      <c r="AR646" s="215"/>
      <c r="AS646" s="215">
        <v>0</v>
      </c>
      <c r="AT646" s="215"/>
      <c r="AU646" s="215"/>
      <c r="AV646" s="215"/>
      <c r="AW646" s="215"/>
      <c r="AX646" s="215"/>
      <c r="AY646" s="215"/>
      <c r="AZ646" s="215"/>
      <c r="BA646" s="215"/>
      <c r="BB646" s="215"/>
      <c r="BC646" s="215"/>
      <c r="BD646" s="215"/>
      <c r="BE646" s="215">
        <v>0</v>
      </c>
      <c r="BF646" s="215"/>
      <c r="BG646" s="215"/>
      <c r="BH646" s="215"/>
      <c r="BI646" s="215"/>
      <c r="BJ646" s="215"/>
      <c r="BK646" s="215"/>
      <c r="BL646" s="215"/>
      <c r="BM646" s="215"/>
      <c r="BN646" s="215"/>
      <c r="BO646" s="215"/>
      <c r="BP646" s="215"/>
      <c r="BQ646" s="215"/>
      <c r="BR646" s="215"/>
      <c r="BS646" s="215"/>
      <c r="BT646" s="215"/>
      <c r="BU646" s="215"/>
      <c r="BV646" s="215">
        <v>0</v>
      </c>
      <c r="BW646" s="215"/>
      <c r="BX646" s="215"/>
      <c r="BY646" s="215"/>
      <c r="BZ646" s="215"/>
      <c r="CA646" s="215"/>
      <c r="CB646" s="215"/>
      <c r="CC646" s="215"/>
      <c r="CD646" s="215"/>
      <c r="CE646" s="215"/>
      <c r="CF646" s="215"/>
      <c r="CG646" s="215"/>
      <c r="CH646" s="259">
        <v>0</v>
      </c>
      <c r="CI646" s="259"/>
      <c r="CJ646" s="259"/>
      <c r="CK646" s="259"/>
      <c r="CL646" s="259"/>
      <c r="CM646" s="259"/>
      <c r="CN646" s="259"/>
      <c r="CO646" s="259"/>
    </row>
    <row r="647" spans="1:93" ht="25.5" customHeight="1">
      <c r="A647" s="213" t="s">
        <v>880</v>
      </c>
      <c r="B647" s="213"/>
      <c r="C647" s="213"/>
      <c r="D647" s="213"/>
      <c r="E647" s="214" t="s">
        <v>1107</v>
      </c>
      <c r="F647" s="214"/>
      <c r="G647" s="214"/>
      <c r="H647" s="214"/>
      <c r="I647" s="214"/>
      <c r="J647" s="214"/>
      <c r="K647" s="214"/>
      <c r="L647" s="258">
        <v>0</v>
      </c>
      <c r="M647" s="258"/>
      <c r="N647" s="258"/>
      <c r="O647" s="258"/>
      <c r="P647" s="258"/>
      <c r="Q647" s="258"/>
      <c r="R647" s="258"/>
      <c r="S647" s="258"/>
      <c r="T647" s="258">
        <v>0</v>
      </c>
      <c r="U647" s="258"/>
      <c r="V647" s="258"/>
      <c r="W647" s="258"/>
      <c r="X647" s="258"/>
      <c r="Y647" s="258"/>
      <c r="Z647" s="258"/>
      <c r="AA647" s="258"/>
      <c r="AB647" s="258"/>
      <c r="AC647" s="258"/>
      <c r="AD647" s="215">
        <v>0</v>
      </c>
      <c r="AE647" s="215"/>
      <c r="AF647" s="215"/>
      <c r="AG647" s="215"/>
      <c r="AH647" s="215"/>
      <c r="AI647" s="215"/>
      <c r="AJ647" s="215"/>
      <c r="AK647" s="215"/>
      <c r="AL647" s="215"/>
      <c r="AM647" s="215"/>
      <c r="AN647" s="215"/>
      <c r="AO647" s="215"/>
      <c r="AP647" s="215"/>
      <c r="AQ647" s="215"/>
      <c r="AR647" s="215"/>
      <c r="AS647" s="215">
        <v>0</v>
      </c>
      <c r="AT647" s="215"/>
      <c r="AU647" s="215"/>
      <c r="AV647" s="215"/>
      <c r="AW647" s="215"/>
      <c r="AX647" s="215"/>
      <c r="AY647" s="215"/>
      <c r="AZ647" s="215"/>
      <c r="BA647" s="215"/>
      <c r="BB647" s="215"/>
      <c r="BC647" s="215"/>
      <c r="BD647" s="215"/>
      <c r="BE647" s="215">
        <v>0</v>
      </c>
      <c r="BF647" s="215"/>
      <c r="BG647" s="215"/>
      <c r="BH647" s="215"/>
      <c r="BI647" s="215"/>
      <c r="BJ647" s="215"/>
      <c r="BK647" s="215"/>
      <c r="BL647" s="215"/>
      <c r="BM647" s="215"/>
      <c r="BN647" s="215"/>
      <c r="BO647" s="215"/>
      <c r="BP647" s="215"/>
      <c r="BQ647" s="215"/>
      <c r="BR647" s="215"/>
      <c r="BS647" s="215"/>
      <c r="BT647" s="215"/>
      <c r="BU647" s="215"/>
      <c r="BV647" s="215">
        <v>0</v>
      </c>
      <c r="BW647" s="215"/>
      <c r="BX647" s="215"/>
      <c r="BY647" s="215"/>
      <c r="BZ647" s="215"/>
      <c r="CA647" s="215"/>
      <c r="CB647" s="215"/>
      <c r="CC647" s="215"/>
      <c r="CD647" s="215"/>
      <c r="CE647" s="215"/>
      <c r="CF647" s="215"/>
      <c r="CG647" s="215"/>
      <c r="CH647" s="259">
        <v>0</v>
      </c>
      <c r="CI647" s="259"/>
      <c r="CJ647" s="259"/>
      <c r="CK647" s="259"/>
      <c r="CL647" s="259"/>
      <c r="CM647" s="259"/>
      <c r="CN647" s="259"/>
      <c r="CO647" s="259"/>
    </row>
    <row r="648" spans="1:93" ht="25.5" customHeight="1">
      <c r="A648" s="216" t="s">
        <v>895</v>
      </c>
      <c r="B648" s="216"/>
      <c r="C648" s="216"/>
      <c r="D648" s="216"/>
      <c r="E648" s="217" t="s">
        <v>1108</v>
      </c>
      <c r="F648" s="217"/>
      <c r="G648" s="217"/>
      <c r="H648" s="217"/>
      <c r="I648" s="217"/>
      <c r="J648" s="217"/>
      <c r="K648" s="217"/>
      <c r="L648" s="222">
        <v>0</v>
      </c>
      <c r="M648" s="222"/>
      <c r="N648" s="222"/>
      <c r="O648" s="222"/>
      <c r="P648" s="222"/>
      <c r="Q648" s="222"/>
      <c r="R648" s="222"/>
      <c r="S648" s="222"/>
      <c r="T648" s="222">
        <v>0</v>
      </c>
      <c r="U648" s="222"/>
      <c r="V648" s="222"/>
      <c r="W648" s="222"/>
      <c r="X648" s="222"/>
      <c r="Y648" s="222"/>
      <c r="Z648" s="222"/>
      <c r="AA648" s="222"/>
      <c r="AB648" s="222"/>
      <c r="AC648" s="222"/>
      <c r="AD648" s="196">
        <v>0</v>
      </c>
      <c r="AE648" s="196"/>
      <c r="AF648" s="196"/>
      <c r="AG648" s="196"/>
      <c r="AH648" s="196"/>
      <c r="AI648" s="196"/>
      <c r="AJ648" s="196"/>
      <c r="AK648" s="196"/>
      <c r="AL648" s="196"/>
      <c r="AM648" s="196"/>
      <c r="AN648" s="196"/>
      <c r="AO648" s="196"/>
      <c r="AP648" s="196"/>
      <c r="AQ648" s="196"/>
      <c r="AR648" s="196"/>
      <c r="AS648" s="196">
        <v>0</v>
      </c>
      <c r="AT648" s="196"/>
      <c r="AU648" s="196"/>
      <c r="AV648" s="196"/>
      <c r="AW648" s="196"/>
      <c r="AX648" s="196"/>
      <c r="AY648" s="196"/>
      <c r="AZ648" s="196"/>
      <c r="BA648" s="196"/>
      <c r="BB648" s="196"/>
      <c r="BC648" s="196"/>
      <c r="BD648" s="196"/>
      <c r="BE648" s="196">
        <v>0</v>
      </c>
      <c r="BF648" s="196"/>
      <c r="BG648" s="196"/>
      <c r="BH648" s="196"/>
      <c r="BI648" s="196"/>
      <c r="BJ648" s="196"/>
      <c r="BK648" s="196"/>
      <c r="BL648" s="196"/>
      <c r="BM648" s="196"/>
      <c r="BN648" s="196"/>
      <c r="BO648" s="196"/>
      <c r="BP648" s="196"/>
      <c r="BQ648" s="196"/>
      <c r="BR648" s="196"/>
      <c r="BS648" s="196"/>
      <c r="BT648" s="196"/>
      <c r="BU648" s="196"/>
      <c r="BV648" s="196">
        <v>0</v>
      </c>
      <c r="BW648" s="196"/>
      <c r="BX648" s="196"/>
      <c r="BY648" s="196"/>
      <c r="BZ648" s="196"/>
      <c r="CA648" s="196"/>
      <c r="CB648" s="196"/>
      <c r="CC648" s="196"/>
      <c r="CD648" s="196"/>
      <c r="CE648" s="196"/>
      <c r="CF648" s="196"/>
      <c r="CG648" s="196"/>
      <c r="CH648" s="197">
        <v>0</v>
      </c>
      <c r="CI648" s="197"/>
      <c r="CJ648" s="197"/>
      <c r="CK648" s="197"/>
      <c r="CL648" s="197"/>
      <c r="CM648" s="197"/>
      <c r="CN648" s="197"/>
      <c r="CO648" s="197"/>
    </row>
    <row r="649" spans="1:93" ht="15.75" customHeight="1">
      <c r="A649" s="220" t="s">
        <v>896</v>
      </c>
      <c r="B649" s="220"/>
      <c r="C649" s="220"/>
      <c r="D649" s="220"/>
      <c r="E649" s="221" t="s">
        <v>978</v>
      </c>
      <c r="F649" s="221"/>
      <c r="G649" s="221"/>
      <c r="H649" s="221"/>
      <c r="I649" s="221"/>
      <c r="J649" s="221"/>
      <c r="K649" s="221"/>
      <c r="L649" s="209">
        <v>0</v>
      </c>
      <c r="M649" s="209"/>
      <c r="N649" s="209"/>
      <c r="O649" s="209"/>
      <c r="P649" s="209"/>
      <c r="Q649" s="209"/>
      <c r="R649" s="209"/>
      <c r="S649" s="209"/>
      <c r="T649" s="209">
        <v>0</v>
      </c>
      <c r="U649" s="209"/>
      <c r="V649" s="209"/>
      <c r="W649" s="209"/>
      <c r="X649" s="209"/>
      <c r="Y649" s="209"/>
      <c r="Z649" s="209"/>
      <c r="AA649" s="209"/>
      <c r="AB649" s="209"/>
      <c r="AC649" s="209"/>
      <c r="AD649" s="200">
        <v>0</v>
      </c>
      <c r="AE649" s="200"/>
      <c r="AF649" s="200"/>
      <c r="AG649" s="200"/>
      <c r="AH649" s="200"/>
      <c r="AI649" s="200"/>
      <c r="AJ649" s="200"/>
      <c r="AK649" s="200"/>
      <c r="AL649" s="200"/>
      <c r="AM649" s="200"/>
      <c r="AN649" s="200"/>
      <c r="AO649" s="200"/>
      <c r="AP649" s="200"/>
      <c r="AQ649" s="200"/>
      <c r="AR649" s="200"/>
      <c r="AS649" s="200">
        <v>0</v>
      </c>
      <c r="AT649" s="200"/>
      <c r="AU649" s="200"/>
      <c r="AV649" s="200"/>
      <c r="AW649" s="200"/>
      <c r="AX649" s="200"/>
      <c r="AY649" s="200"/>
      <c r="AZ649" s="200"/>
      <c r="BA649" s="200"/>
      <c r="BB649" s="200"/>
      <c r="BC649" s="200"/>
      <c r="BD649" s="200"/>
      <c r="BE649" s="200">
        <v>0</v>
      </c>
      <c r="BF649" s="200"/>
      <c r="BG649" s="200"/>
      <c r="BH649" s="200"/>
      <c r="BI649" s="200"/>
      <c r="BJ649" s="200"/>
      <c r="BK649" s="200"/>
      <c r="BL649" s="200"/>
      <c r="BM649" s="200"/>
      <c r="BN649" s="200"/>
      <c r="BO649" s="200"/>
      <c r="BP649" s="200"/>
      <c r="BQ649" s="200"/>
      <c r="BR649" s="200"/>
      <c r="BS649" s="200"/>
      <c r="BT649" s="200"/>
      <c r="BU649" s="200"/>
      <c r="BV649" s="200">
        <v>0</v>
      </c>
      <c r="BW649" s="200"/>
      <c r="BX649" s="200"/>
      <c r="BY649" s="200"/>
      <c r="BZ649" s="200"/>
      <c r="CA649" s="200"/>
      <c r="CB649" s="200"/>
      <c r="CC649" s="200"/>
      <c r="CD649" s="200"/>
      <c r="CE649" s="200"/>
      <c r="CF649" s="200"/>
      <c r="CG649" s="200"/>
      <c r="CH649" s="201">
        <v>0</v>
      </c>
      <c r="CI649" s="201"/>
      <c r="CJ649" s="201"/>
      <c r="CK649" s="201"/>
      <c r="CL649" s="201"/>
      <c r="CM649" s="201"/>
      <c r="CN649" s="201"/>
      <c r="CO649" s="201"/>
    </row>
    <row r="650" spans="1:93" ht="15.75" customHeight="1">
      <c r="A650" s="125"/>
    </row>
    <row r="651" spans="1:93" ht="15.75" customHeight="1">
      <c r="A651" s="110"/>
    </row>
    <row r="652" spans="1:93" ht="15.75" customHeight="1">
      <c r="A652" s="125"/>
    </row>
    <row r="653" spans="1:93" ht="51" customHeight="1">
      <c r="A653" s="192" t="s">
        <v>65</v>
      </c>
      <c r="B653" s="192"/>
      <c r="C653" s="192"/>
      <c r="D653" s="192"/>
      <c r="E653" s="193" t="s">
        <v>1109</v>
      </c>
      <c r="F653" s="193"/>
      <c r="G653" s="193"/>
      <c r="H653" s="193"/>
      <c r="I653" s="193"/>
      <c r="J653" s="193"/>
      <c r="K653" s="193"/>
      <c r="L653" s="193"/>
      <c r="M653" s="193"/>
      <c r="N653" s="193"/>
      <c r="O653" s="193"/>
      <c r="P653" s="193"/>
      <c r="Q653" s="193"/>
      <c r="R653" s="193"/>
      <c r="S653" s="193"/>
      <c r="T653" s="193" t="s">
        <v>1110</v>
      </c>
      <c r="U653" s="193"/>
      <c r="V653" s="193"/>
      <c r="W653" s="193"/>
      <c r="X653" s="193"/>
      <c r="Y653" s="193"/>
      <c r="Z653" s="193"/>
      <c r="AA653" s="193"/>
      <c r="AB653" s="193"/>
      <c r="AC653" s="193"/>
      <c r="AD653" s="193"/>
      <c r="AE653" s="193" t="s">
        <v>1111</v>
      </c>
      <c r="AF653" s="193"/>
      <c r="AG653" s="193"/>
      <c r="AH653" s="193"/>
      <c r="AI653" s="193"/>
      <c r="AJ653" s="193"/>
      <c r="AK653" s="193"/>
      <c r="AL653" s="193"/>
      <c r="AM653" s="193"/>
      <c r="AN653" s="193"/>
      <c r="AO653" s="193"/>
      <c r="AP653" s="193"/>
      <c r="AQ653" s="193"/>
      <c r="AR653" s="193"/>
      <c r="AS653" s="193"/>
      <c r="AT653" s="193"/>
      <c r="AU653" s="193" t="s">
        <v>1112</v>
      </c>
      <c r="AV653" s="193"/>
      <c r="AW653" s="193"/>
      <c r="AX653" s="193"/>
      <c r="AY653" s="193"/>
      <c r="AZ653" s="193"/>
      <c r="BA653" s="193"/>
      <c r="BB653" s="193"/>
      <c r="BC653" s="193"/>
      <c r="BD653" s="193"/>
      <c r="BE653" s="193"/>
      <c r="BF653" s="193"/>
      <c r="BG653" s="193"/>
      <c r="BH653" s="193"/>
      <c r="BI653" s="193"/>
      <c r="BJ653" s="193"/>
      <c r="BK653" s="193"/>
      <c r="BL653" s="193"/>
      <c r="BM653" s="193"/>
      <c r="BN653" s="193" t="s">
        <v>1113</v>
      </c>
      <c r="BO653" s="193"/>
      <c r="BP653" s="193"/>
      <c r="BQ653" s="193"/>
      <c r="BR653" s="193"/>
      <c r="BS653" s="193"/>
      <c r="BT653" s="193"/>
      <c r="BU653" s="193"/>
      <c r="BV653" s="193"/>
      <c r="BW653" s="193"/>
      <c r="BX653" s="193"/>
      <c r="BY653" s="193"/>
      <c r="BZ653" s="193"/>
      <c r="CA653" s="193"/>
      <c r="CB653" s="194" t="s">
        <v>1114</v>
      </c>
      <c r="CC653" s="194"/>
      <c r="CD653" s="194"/>
      <c r="CE653" s="194"/>
      <c r="CF653" s="194"/>
      <c r="CG653" s="194"/>
      <c r="CH653" s="194"/>
      <c r="CI653" s="194"/>
      <c r="CJ653" s="194"/>
      <c r="CK653" s="194"/>
      <c r="CL653" s="194"/>
      <c r="CM653" s="194"/>
    </row>
    <row r="654" spans="1:93" ht="15.75" customHeight="1">
      <c r="A654" s="212" t="s">
        <v>877</v>
      </c>
      <c r="B654" s="212"/>
      <c r="C654" s="212"/>
      <c r="D654" s="212"/>
      <c r="E654" s="202" t="s">
        <v>878</v>
      </c>
      <c r="F654" s="202"/>
      <c r="G654" s="202"/>
      <c r="H654" s="202"/>
      <c r="I654" s="202"/>
      <c r="J654" s="202"/>
      <c r="K654" s="202"/>
      <c r="L654" s="202"/>
      <c r="M654" s="202"/>
      <c r="N654" s="202"/>
      <c r="O654" s="202"/>
      <c r="P654" s="202"/>
      <c r="Q654" s="202"/>
      <c r="R654" s="202"/>
      <c r="S654" s="202"/>
      <c r="T654" s="202" t="s">
        <v>1115</v>
      </c>
      <c r="U654" s="202"/>
      <c r="V654" s="202"/>
      <c r="W654" s="202"/>
      <c r="X654" s="202"/>
      <c r="Y654" s="202"/>
      <c r="Z654" s="202"/>
      <c r="AA654" s="202"/>
      <c r="AB654" s="202"/>
      <c r="AC654" s="202"/>
      <c r="AD654" s="202"/>
      <c r="AE654" s="202" t="s">
        <v>1116</v>
      </c>
      <c r="AF654" s="202"/>
      <c r="AG654" s="202"/>
      <c r="AH654" s="202"/>
      <c r="AI654" s="202"/>
      <c r="AJ654" s="202"/>
      <c r="AK654" s="202"/>
      <c r="AL654" s="202"/>
      <c r="AM654" s="202"/>
      <c r="AN654" s="202"/>
      <c r="AO654" s="202"/>
      <c r="AP654" s="202"/>
      <c r="AQ654" s="202"/>
      <c r="AR654" s="202"/>
      <c r="AS654" s="202"/>
      <c r="AT654" s="202"/>
      <c r="AU654" s="202" t="s">
        <v>1117</v>
      </c>
      <c r="AV654" s="202"/>
      <c r="AW654" s="202"/>
      <c r="AX654" s="202"/>
      <c r="AY654" s="202"/>
      <c r="AZ654" s="202"/>
      <c r="BA654" s="202"/>
      <c r="BB654" s="202"/>
      <c r="BC654" s="202"/>
      <c r="BD654" s="202"/>
      <c r="BE654" s="202"/>
      <c r="BF654" s="202"/>
      <c r="BG654" s="202"/>
      <c r="BH654" s="202"/>
      <c r="BI654" s="202"/>
      <c r="BJ654" s="202"/>
      <c r="BK654" s="202"/>
      <c r="BL654" s="202"/>
      <c r="BM654" s="202"/>
      <c r="BN654" s="202" t="s">
        <v>1118</v>
      </c>
      <c r="BO654" s="202"/>
      <c r="BP654" s="202"/>
      <c r="BQ654" s="202"/>
      <c r="BR654" s="202"/>
      <c r="BS654" s="202"/>
      <c r="BT654" s="202"/>
      <c r="BU654" s="202"/>
      <c r="BV654" s="202"/>
      <c r="BW654" s="202"/>
      <c r="BX654" s="202"/>
      <c r="BY654" s="202"/>
      <c r="BZ654" s="202"/>
      <c r="CA654" s="202"/>
      <c r="CB654" s="203" t="s">
        <v>1119</v>
      </c>
      <c r="CC654" s="203"/>
      <c r="CD654" s="203"/>
      <c r="CE654" s="203"/>
      <c r="CF654" s="203"/>
      <c r="CG654" s="203"/>
      <c r="CH654" s="203"/>
      <c r="CI654" s="203"/>
      <c r="CJ654" s="203"/>
      <c r="CK654" s="203"/>
      <c r="CL654" s="203"/>
      <c r="CM654" s="203"/>
    </row>
    <row r="655" spans="1:93" ht="15.75" customHeight="1">
      <c r="A655" s="216" t="s">
        <v>889</v>
      </c>
      <c r="B655" s="216"/>
      <c r="C655" s="216"/>
      <c r="D655" s="216"/>
      <c r="E655" s="217" t="s">
        <v>1120</v>
      </c>
      <c r="F655" s="217"/>
      <c r="G655" s="217"/>
      <c r="H655" s="217"/>
      <c r="I655" s="217"/>
      <c r="J655" s="217"/>
      <c r="K655" s="217"/>
      <c r="L655" s="217"/>
      <c r="M655" s="217"/>
      <c r="N655" s="217"/>
      <c r="O655" s="217"/>
      <c r="P655" s="217"/>
      <c r="Q655" s="217"/>
      <c r="R655" s="217"/>
      <c r="S655" s="217"/>
      <c r="T655" s="196">
        <v>0</v>
      </c>
      <c r="U655" s="196"/>
      <c r="V655" s="196"/>
      <c r="W655" s="196"/>
      <c r="X655" s="196"/>
      <c r="Y655" s="196"/>
      <c r="Z655" s="196"/>
      <c r="AA655" s="196"/>
      <c r="AB655" s="196"/>
      <c r="AC655" s="196"/>
      <c r="AD655" s="196"/>
      <c r="AE655" s="196">
        <v>0</v>
      </c>
      <c r="AF655" s="196"/>
      <c r="AG655" s="196"/>
      <c r="AH655" s="196"/>
      <c r="AI655" s="196"/>
      <c r="AJ655" s="196"/>
      <c r="AK655" s="196"/>
      <c r="AL655" s="196"/>
      <c r="AM655" s="196"/>
      <c r="AN655" s="196"/>
      <c r="AO655" s="196"/>
      <c r="AP655" s="196"/>
      <c r="AQ655" s="196"/>
      <c r="AR655" s="196"/>
      <c r="AS655" s="196"/>
      <c r="AT655" s="196"/>
      <c r="AU655" s="196">
        <v>0</v>
      </c>
      <c r="AV655" s="196"/>
      <c r="AW655" s="196"/>
      <c r="AX655" s="196"/>
      <c r="AY655" s="196"/>
      <c r="AZ655" s="196"/>
      <c r="BA655" s="196"/>
      <c r="BB655" s="196"/>
      <c r="BC655" s="196"/>
      <c r="BD655" s="196"/>
      <c r="BE655" s="196"/>
      <c r="BF655" s="196"/>
      <c r="BG655" s="196"/>
      <c r="BH655" s="196"/>
      <c r="BI655" s="196"/>
      <c r="BJ655" s="196"/>
      <c r="BK655" s="196"/>
      <c r="BL655" s="196"/>
      <c r="BM655" s="196"/>
      <c r="BN655" s="196"/>
      <c r="BO655" s="196"/>
      <c r="BP655" s="196"/>
      <c r="BQ655" s="196"/>
      <c r="BR655" s="196"/>
      <c r="BS655" s="196"/>
      <c r="BT655" s="196"/>
      <c r="BU655" s="196"/>
      <c r="BV655" s="196"/>
      <c r="BW655" s="196"/>
      <c r="BX655" s="196"/>
      <c r="BY655" s="196"/>
      <c r="BZ655" s="196"/>
      <c r="CA655" s="196"/>
      <c r="CB655" s="197">
        <v>0</v>
      </c>
      <c r="CC655" s="197"/>
      <c r="CD655" s="197"/>
      <c r="CE655" s="197"/>
      <c r="CF655" s="197"/>
      <c r="CG655" s="197"/>
      <c r="CH655" s="197"/>
      <c r="CI655" s="197"/>
      <c r="CJ655" s="197"/>
      <c r="CK655" s="197"/>
      <c r="CL655" s="197"/>
      <c r="CM655" s="197"/>
    </row>
    <row r="656" spans="1:93" ht="15.75" customHeight="1">
      <c r="A656" s="218" t="s">
        <v>879</v>
      </c>
      <c r="B656" s="218"/>
      <c r="C656" s="218"/>
      <c r="D656" s="218"/>
      <c r="E656" s="219" t="s">
        <v>1104</v>
      </c>
      <c r="F656" s="219"/>
      <c r="G656" s="219"/>
      <c r="H656" s="219"/>
      <c r="I656" s="219"/>
      <c r="J656" s="219"/>
      <c r="K656" s="219"/>
      <c r="L656" s="219"/>
      <c r="M656" s="219"/>
      <c r="N656" s="219"/>
      <c r="O656" s="219"/>
      <c r="P656" s="219"/>
      <c r="Q656" s="219"/>
      <c r="R656" s="219"/>
      <c r="S656" s="219"/>
      <c r="T656" s="190">
        <v>0</v>
      </c>
      <c r="U656" s="190"/>
      <c r="V656" s="190"/>
      <c r="W656" s="190"/>
      <c r="X656" s="190"/>
      <c r="Y656" s="190"/>
      <c r="Z656" s="190"/>
      <c r="AA656" s="190"/>
      <c r="AB656" s="190"/>
      <c r="AC656" s="190"/>
      <c r="AD656" s="190"/>
      <c r="AE656" s="190">
        <v>0</v>
      </c>
      <c r="AF656" s="190"/>
      <c r="AG656" s="190"/>
      <c r="AH656" s="190"/>
      <c r="AI656" s="190"/>
      <c r="AJ656" s="190"/>
      <c r="AK656" s="190"/>
      <c r="AL656" s="190"/>
      <c r="AM656" s="190"/>
      <c r="AN656" s="190"/>
      <c r="AO656" s="190"/>
      <c r="AP656" s="190"/>
      <c r="AQ656" s="190"/>
      <c r="AR656" s="190"/>
      <c r="AS656" s="190"/>
      <c r="AT656" s="190"/>
      <c r="AU656" s="190">
        <v>0</v>
      </c>
      <c r="AV656" s="190"/>
      <c r="AW656" s="190"/>
      <c r="AX656" s="190"/>
      <c r="AY656" s="190"/>
      <c r="AZ656" s="190"/>
      <c r="BA656" s="190"/>
      <c r="BB656" s="190"/>
      <c r="BC656" s="190"/>
      <c r="BD656" s="190"/>
      <c r="BE656" s="190"/>
      <c r="BF656" s="190"/>
      <c r="BG656" s="190"/>
      <c r="BH656" s="190"/>
      <c r="BI656" s="190"/>
      <c r="BJ656" s="190"/>
      <c r="BK656" s="190"/>
      <c r="BL656" s="190"/>
      <c r="BM656" s="190"/>
      <c r="BN656" s="190"/>
      <c r="BO656" s="190"/>
      <c r="BP656" s="190"/>
      <c r="BQ656" s="190"/>
      <c r="BR656" s="190"/>
      <c r="BS656" s="190"/>
      <c r="BT656" s="190"/>
      <c r="BU656" s="190"/>
      <c r="BV656" s="190"/>
      <c r="BW656" s="190"/>
      <c r="BX656" s="190"/>
      <c r="BY656" s="190"/>
      <c r="BZ656" s="190"/>
      <c r="CA656" s="190"/>
      <c r="CB656" s="191">
        <v>0</v>
      </c>
      <c r="CC656" s="191"/>
      <c r="CD656" s="191"/>
      <c r="CE656" s="191"/>
      <c r="CF656" s="191"/>
      <c r="CG656" s="191"/>
      <c r="CH656" s="191"/>
      <c r="CI656" s="191"/>
      <c r="CJ656" s="191"/>
      <c r="CK656" s="191"/>
      <c r="CL656" s="191"/>
      <c r="CM656" s="191"/>
    </row>
    <row r="657" spans="1:92" ht="15.75" customHeight="1">
      <c r="A657" s="218" t="s">
        <v>880</v>
      </c>
      <c r="B657" s="218"/>
      <c r="C657" s="218"/>
      <c r="D657" s="218"/>
      <c r="E657" s="219" t="s">
        <v>1105</v>
      </c>
      <c r="F657" s="219"/>
      <c r="G657" s="219"/>
      <c r="H657" s="219"/>
      <c r="I657" s="219"/>
      <c r="J657" s="219"/>
      <c r="K657" s="219"/>
      <c r="L657" s="219"/>
      <c r="M657" s="219"/>
      <c r="N657" s="219"/>
      <c r="O657" s="219"/>
      <c r="P657" s="219"/>
      <c r="Q657" s="219"/>
      <c r="R657" s="219"/>
      <c r="S657" s="219"/>
      <c r="T657" s="190">
        <v>0</v>
      </c>
      <c r="U657" s="190"/>
      <c r="V657" s="190"/>
      <c r="W657" s="190"/>
      <c r="X657" s="190"/>
      <c r="Y657" s="190"/>
      <c r="Z657" s="190"/>
      <c r="AA657" s="190"/>
      <c r="AB657" s="190"/>
      <c r="AC657" s="190"/>
      <c r="AD657" s="190"/>
      <c r="AE657" s="190">
        <v>0</v>
      </c>
      <c r="AF657" s="190"/>
      <c r="AG657" s="190"/>
      <c r="AH657" s="190"/>
      <c r="AI657" s="190"/>
      <c r="AJ657" s="190"/>
      <c r="AK657" s="190"/>
      <c r="AL657" s="190"/>
      <c r="AM657" s="190"/>
      <c r="AN657" s="190"/>
      <c r="AO657" s="190"/>
      <c r="AP657" s="190"/>
      <c r="AQ657" s="190"/>
      <c r="AR657" s="190"/>
      <c r="AS657" s="190"/>
      <c r="AT657" s="190"/>
      <c r="AU657" s="190">
        <v>0</v>
      </c>
      <c r="AV657" s="190"/>
      <c r="AW657" s="190"/>
      <c r="AX657" s="190"/>
      <c r="AY657" s="190"/>
      <c r="AZ657" s="190"/>
      <c r="BA657" s="190"/>
      <c r="BB657" s="190"/>
      <c r="BC657" s="190"/>
      <c r="BD657" s="190"/>
      <c r="BE657" s="190"/>
      <c r="BF657" s="190"/>
      <c r="BG657" s="190"/>
      <c r="BH657" s="190"/>
      <c r="BI657" s="190"/>
      <c r="BJ657" s="190"/>
      <c r="BK657" s="190"/>
      <c r="BL657" s="190"/>
      <c r="BM657" s="190"/>
      <c r="BN657" s="190"/>
      <c r="BO657" s="190"/>
      <c r="BP657" s="190"/>
      <c r="BQ657" s="190"/>
      <c r="BR657" s="190"/>
      <c r="BS657" s="190"/>
      <c r="BT657" s="190"/>
      <c r="BU657" s="190"/>
      <c r="BV657" s="190"/>
      <c r="BW657" s="190"/>
      <c r="BX657" s="190"/>
      <c r="BY657" s="190"/>
      <c r="BZ657" s="190"/>
      <c r="CA657" s="190"/>
      <c r="CB657" s="191">
        <v>0</v>
      </c>
      <c r="CC657" s="191"/>
      <c r="CD657" s="191"/>
      <c r="CE657" s="191"/>
      <c r="CF657" s="191"/>
      <c r="CG657" s="191"/>
      <c r="CH657" s="191"/>
      <c r="CI657" s="191"/>
      <c r="CJ657" s="191"/>
      <c r="CK657" s="191"/>
      <c r="CL657" s="191"/>
      <c r="CM657" s="191"/>
    </row>
    <row r="658" spans="1:92" ht="15.75" customHeight="1">
      <c r="A658" s="218" t="s">
        <v>906</v>
      </c>
      <c r="B658" s="218"/>
      <c r="C658" s="218"/>
      <c r="D658" s="218"/>
      <c r="E658" s="219" t="s">
        <v>1106</v>
      </c>
      <c r="F658" s="219"/>
      <c r="G658" s="219"/>
      <c r="H658" s="219"/>
      <c r="I658" s="219"/>
      <c r="J658" s="219"/>
      <c r="K658" s="219"/>
      <c r="L658" s="219"/>
      <c r="M658" s="219"/>
      <c r="N658" s="219"/>
      <c r="O658" s="219"/>
      <c r="P658" s="219"/>
      <c r="Q658" s="219"/>
      <c r="R658" s="219"/>
      <c r="S658" s="219"/>
      <c r="T658" s="190">
        <v>0</v>
      </c>
      <c r="U658" s="190"/>
      <c r="V658" s="190"/>
      <c r="W658" s="190"/>
      <c r="X658" s="190"/>
      <c r="Y658" s="190"/>
      <c r="Z658" s="190"/>
      <c r="AA658" s="190"/>
      <c r="AB658" s="190"/>
      <c r="AC658" s="190"/>
      <c r="AD658" s="190"/>
      <c r="AE658" s="190">
        <v>0</v>
      </c>
      <c r="AF658" s="190"/>
      <c r="AG658" s="190"/>
      <c r="AH658" s="190"/>
      <c r="AI658" s="190"/>
      <c r="AJ658" s="190"/>
      <c r="AK658" s="190"/>
      <c r="AL658" s="190"/>
      <c r="AM658" s="190"/>
      <c r="AN658" s="190"/>
      <c r="AO658" s="190"/>
      <c r="AP658" s="190"/>
      <c r="AQ658" s="190"/>
      <c r="AR658" s="190"/>
      <c r="AS658" s="190"/>
      <c r="AT658" s="190"/>
      <c r="AU658" s="190">
        <v>0</v>
      </c>
      <c r="AV658" s="190"/>
      <c r="AW658" s="190"/>
      <c r="AX658" s="190"/>
      <c r="AY658" s="190"/>
      <c r="AZ658" s="190"/>
      <c r="BA658" s="190"/>
      <c r="BB658" s="190"/>
      <c r="BC658" s="190"/>
      <c r="BD658" s="190"/>
      <c r="BE658" s="190"/>
      <c r="BF658" s="190"/>
      <c r="BG658" s="190"/>
      <c r="BH658" s="190"/>
      <c r="BI658" s="190"/>
      <c r="BJ658" s="190"/>
      <c r="BK658" s="190"/>
      <c r="BL658" s="190"/>
      <c r="BM658" s="190"/>
      <c r="BN658" s="190"/>
      <c r="BO658" s="190"/>
      <c r="BP658" s="190"/>
      <c r="BQ658" s="190"/>
      <c r="BR658" s="190"/>
      <c r="BS658" s="190"/>
      <c r="BT658" s="190"/>
      <c r="BU658" s="190"/>
      <c r="BV658" s="190"/>
      <c r="BW658" s="190"/>
      <c r="BX658" s="190"/>
      <c r="BY658" s="190"/>
      <c r="BZ658" s="190"/>
      <c r="CA658" s="190"/>
      <c r="CB658" s="191">
        <v>0</v>
      </c>
      <c r="CC658" s="191"/>
      <c r="CD658" s="191"/>
      <c r="CE658" s="191"/>
      <c r="CF658" s="191"/>
      <c r="CG658" s="191"/>
      <c r="CH658" s="191"/>
      <c r="CI658" s="191"/>
      <c r="CJ658" s="191"/>
      <c r="CK658" s="191"/>
      <c r="CL658" s="191"/>
      <c r="CM658" s="191"/>
    </row>
    <row r="659" spans="1:92" ht="15.75" customHeight="1">
      <c r="A659" s="218" t="s">
        <v>907</v>
      </c>
      <c r="B659" s="218"/>
      <c r="C659" s="218"/>
      <c r="D659" s="218"/>
      <c r="E659" s="219" t="s">
        <v>1107</v>
      </c>
      <c r="F659" s="219"/>
      <c r="G659" s="219"/>
      <c r="H659" s="219"/>
      <c r="I659" s="219"/>
      <c r="J659" s="219"/>
      <c r="K659" s="219"/>
      <c r="L659" s="219"/>
      <c r="M659" s="219"/>
      <c r="N659" s="219"/>
      <c r="O659" s="219"/>
      <c r="P659" s="219"/>
      <c r="Q659" s="219"/>
      <c r="R659" s="219"/>
      <c r="S659" s="219"/>
      <c r="T659" s="190">
        <v>0</v>
      </c>
      <c r="U659" s="190"/>
      <c r="V659" s="190"/>
      <c r="W659" s="190"/>
      <c r="X659" s="190"/>
      <c r="Y659" s="190"/>
      <c r="Z659" s="190"/>
      <c r="AA659" s="190"/>
      <c r="AB659" s="190"/>
      <c r="AC659" s="190"/>
      <c r="AD659" s="190"/>
      <c r="AE659" s="190">
        <v>0</v>
      </c>
      <c r="AF659" s="190"/>
      <c r="AG659" s="190"/>
      <c r="AH659" s="190"/>
      <c r="AI659" s="190"/>
      <c r="AJ659" s="190"/>
      <c r="AK659" s="190"/>
      <c r="AL659" s="190"/>
      <c r="AM659" s="190"/>
      <c r="AN659" s="190"/>
      <c r="AO659" s="190"/>
      <c r="AP659" s="190"/>
      <c r="AQ659" s="190"/>
      <c r="AR659" s="190"/>
      <c r="AS659" s="190"/>
      <c r="AT659" s="190"/>
      <c r="AU659" s="190">
        <v>0</v>
      </c>
      <c r="AV659" s="190"/>
      <c r="AW659" s="190"/>
      <c r="AX659" s="190"/>
      <c r="AY659" s="190"/>
      <c r="AZ659" s="190"/>
      <c r="BA659" s="190"/>
      <c r="BB659" s="190"/>
      <c r="BC659" s="190"/>
      <c r="BD659" s="190"/>
      <c r="BE659" s="190"/>
      <c r="BF659" s="190"/>
      <c r="BG659" s="190"/>
      <c r="BH659" s="190"/>
      <c r="BI659" s="190"/>
      <c r="BJ659" s="190"/>
      <c r="BK659" s="190"/>
      <c r="BL659" s="190"/>
      <c r="BM659" s="190"/>
      <c r="BN659" s="190"/>
      <c r="BO659" s="190"/>
      <c r="BP659" s="190"/>
      <c r="BQ659" s="190"/>
      <c r="BR659" s="190"/>
      <c r="BS659" s="190"/>
      <c r="BT659" s="190"/>
      <c r="BU659" s="190"/>
      <c r="BV659" s="190"/>
      <c r="BW659" s="190"/>
      <c r="BX659" s="190"/>
      <c r="BY659" s="190"/>
      <c r="BZ659" s="190"/>
      <c r="CA659" s="190"/>
      <c r="CB659" s="191">
        <v>0</v>
      </c>
      <c r="CC659" s="191"/>
      <c r="CD659" s="191"/>
      <c r="CE659" s="191"/>
      <c r="CF659" s="191"/>
      <c r="CG659" s="191"/>
      <c r="CH659" s="191"/>
      <c r="CI659" s="191"/>
      <c r="CJ659" s="191"/>
      <c r="CK659" s="191"/>
      <c r="CL659" s="191"/>
      <c r="CM659" s="191"/>
    </row>
    <row r="660" spans="1:92" ht="15.75" customHeight="1">
      <c r="A660" s="218" t="s">
        <v>908</v>
      </c>
      <c r="B660" s="218"/>
      <c r="C660" s="218"/>
      <c r="D660" s="218"/>
      <c r="E660" s="219" t="s">
        <v>1121</v>
      </c>
      <c r="F660" s="219"/>
      <c r="G660" s="219"/>
      <c r="H660" s="219"/>
      <c r="I660" s="219"/>
      <c r="J660" s="219"/>
      <c r="K660" s="219"/>
      <c r="L660" s="219"/>
      <c r="M660" s="219"/>
      <c r="N660" s="219"/>
      <c r="O660" s="219"/>
      <c r="P660" s="219"/>
      <c r="Q660" s="219"/>
      <c r="R660" s="219"/>
      <c r="S660" s="219"/>
      <c r="T660" s="190">
        <v>0</v>
      </c>
      <c r="U660" s="190"/>
      <c r="V660" s="190"/>
      <c r="W660" s="190"/>
      <c r="X660" s="190"/>
      <c r="Y660" s="190"/>
      <c r="Z660" s="190"/>
      <c r="AA660" s="190"/>
      <c r="AB660" s="190"/>
      <c r="AC660" s="190"/>
      <c r="AD660" s="190"/>
      <c r="AE660" s="190">
        <v>0</v>
      </c>
      <c r="AF660" s="190"/>
      <c r="AG660" s="190"/>
      <c r="AH660" s="190"/>
      <c r="AI660" s="190"/>
      <c r="AJ660" s="190"/>
      <c r="AK660" s="190"/>
      <c r="AL660" s="190"/>
      <c r="AM660" s="190"/>
      <c r="AN660" s="190"/>
      <c r="AO660" s="190"/>
      <c r="AP660" s="190"/>
      <c r="AQ660" s="190"/>
      <c r="AR660" s="190"/>
      <c r="AS660" s="190"/>
      <c r="AT660" s="190"/>
      <c r="AU660" s="190">
        <v>0</v>
      </c>
      <c r="AV660" s="190"/>
      <c r="AW660" s="190"/>
      <c r="AX660" s="190"/>
      <c r="AY660" s="190"/>
      <c r="AZ660" s="190"/>
      <c r="BA660" s="190"/>
      <c r="BB660" s="190"/>
      <c r="BC660" s="190"/>
      <c r="BD660" s="190"/>
      <c r="BE660" s="190"/>
      <c r="BF660" s="190"/>
      <c r="BG660" s="190"/>
      <c r="BH660" s="190"/>
      <c r="BI660" s="190"/>
      <c r="BJ660" s="190"/>
      <c r="BK660" s="190"/>
      <c r="BL660" s="190"/>
      <c r="BM660" s="190"/>
      <c r="BN660" s="190"/>
      <c r="BO660" s="190"/>
      <c r="BP660" s="190"/>
      <c r="BQ660" s="190"/>
      <c r="BR660" s="190"/>
      <c r="BS660" s="190"/>
      <c r="BT660" s="190"/>
      <c r="BU660" s="190"/>
      <c r="BV660" s="190"/>
      <c r="BW660" s="190"/>
      <c r="BX660" s="190"/>
      <c r="BY660" s="190"/>
      <c r="BZ660" s="190"/>
      <c r="CA660" s="190"/>
      <c r="CB660" s="191">
        <v>0</v>
      </c>
      <c r="CC660" s="191"/>
      <c r="CD660" s="191"/>
      <c r="CE660" s="191"/>
      <c r="CF660" s="191"/>
      <c r="CG660" s="191"/>
      <c r="CH660" s="191"/>
      <c r="CI660" s="191"/>
      <c r="CJ660" s="191"/>
      <c r="CK660" s="191"/>
      <c r="CL660" s="191"/>
      <c r="CM660" s="191"/>
    </row>
    <row r="661" spans="1:92">
      <c r="A661" s="218" t="s">
        <v>884</v>
      </c>
      <c r="B661" s="218"/>
      <c r="C661" s="218"/>
      <c r="D661" s="218"/>
      <c r="E661" s="219" t="s">
        <v>1122</v>
      </c>
      <c r="F661" s="219"/>
      <c r="G661" s="219"/>
      <c r="H661" s="219"/>
      <c r="I661" s="219"/>
      <c r="J661" s="219"/>
      <c r="K661" s="219"/>
      <c r="L661" s="219"/>
      <c r="M661" s="219"/>
      <c r="N661" s="219"/>
      <c r="O661" s="219"/>
      <c r="P661" s="219"/>
      <c r="Q661" s="219"/>
      <c r="R661" s="219"/>
      <c r="S661" s="219"/>
      <c r="T661" s="190">
        <v>0</v>
      </c>
      <c r="U661" s="190"/>
      <c r="V661" s="190"/>
      <c r="W661" s="190"/>
      <c r="X661" s="190"/>
      <c r="Y661" s="190"/>
      <c r="Z661" s="190"/>
      <c r="AA661" s="190"/>
      <c r="AB661" s="190"/>
      <c r="AC661" s="190"/>
      <c r="AD661" s="190"/>
      <c r="AE661" s="190">
        <v>0</v>
      </c>
      <c r="AF661" s="190"/>
      <c r="AG661" s="190"/>
      <c r="AH661" s="190"/>
      <c r="AI661" s="190"/>
      <c r="AJ661" s="190"/>
      <c r="AK661" s="190"/>
      <c r="AL661" s="190"/>
      <c r="AM661" s="190"/>
      <c r="AN661" s="190"/>
      <c r="AO661" s="190"/>
      <c r="AP661" s="190"/>
      <c r="AQ661" s="190"/>
      <c r="AR661" s="190"/>
      <c r="AS661" s="190"/>
      <c r="AT661" s="190"/>
      <c r="AU661" s="190">
        <v>0</v>
      </c>
      <c r="AV661" s="190"/>
      <c r="AW661" s="190"/>
      <c r="AX661" s="190"/>
      <c r="AY661" s="190"/>
      <c r="AZ661" s="190"/>
      <c r="BA661" s="190"/>
      <c r="BB661" s="190"/>
      <c r="BC661" s="190"/>
      <c r="BD661" s="190"/>
      <c r="BE661" s="190"/>
      <c r="BF661" s="190"/>
      <c r="BG661" s="190"/>
      <c r="BH661" s="190"/>
      <c r="BI661" s="190"/>
      <c r="BJ661" s="190"/>
      <c r="BK661" s="190"/>
      <c r="BL661" s="190"/>
      <c r="BM661" s="190"/>
      <c r="BN661" s="190"/>
      <c r="BO661" s="190"/>
      <c r="BP661" s="190"/>
      <c r="BQ661" s="190"/>
      <c r="BR661" s="190"/>
      <c r="BS661" s="190"/>
      <c r="BT661" s="190"/>
      <c r="BU661" s="190"/>
      <c r="BV661" s="190"/>
      <c r="BW661" s="190"/>
      <c r="BX661" s="190"/>
      <c r="BY661" s="190"/>
      <c r="BZ661" s="190"/>
      <c r="CA661" s="190"/>
      <c r="CB661" s="191">
        <v>0</v>
      </c>
      <c r="CC661" s="191"/>
      <c r="CD661" s="191"/>
      <c r="CE661" s="191"/>
      <c r="CF661" s="191"/>
      <c r="CG661" s="191"/>
      <c r="CH661" s="191"/>
      <c r="CI661" s="191"/>
      <c r="CJ661" s="191"/>
      <c r="CK661" s="191"/>
      <c r="CL661" s="191"/>
      <c r="CM661" s="191"/>
    </row>
    <row r="662" spans="1:92" ht="25.5" customHeight="1">
      <c r="A662" s="218" t="s">
        <v>885</v>
      </c>
      <c r="B662" s="218"/>
      <c r="C662" s="218"/>
      <c r="D662" s="218"/>
      <c r="E662" s="219" t="s">
        <v>1123</v>
      </c>
      <c r="F662" s="219"/>
      <c r="G662" s="219"/>
      <c r="H662" s="219"/>
      <c r="I662" s="219"/>
      <c r="J662" s="219"/>
      <c r="K662" s="219"/>
      <c r="L662" s="219"/>
      <c r="M662" s="219"/>
      <c r="N662" s="219"/>
      <c r="O662" s="219"/>
      <c r="P662" s="219"/>
      <c r="Q662" s="219"/>
      <c r="R662" s="219"/>
      <c r="S662" s="219"/>
      <c r="T662" s="190">
        <v>0</v>
      </c>
      <c r="U662" s="190"/>
      <c r="V662" s="190"/>
      <c r="W662" s="190"/>
      <c r="X662" s="190"/>
      <c r="Y662" s="190"/>
      <c r="Z662" s="190"/>
      <c r="AA662" s="190"/>
      <c r="AB662" s="190"/>
      <c r="AC662" s="190"/>
      <c r="AD662" s="190"/>
      <c r="AE662" s="190">
        <v>0</v>
      </c>
      <c r="AF662" s="190"/>
      <c r="AG662" s="190"/>
      <c r="AH662" s="190"/>
      <c r="AI662" s="190"/>
      <c r="AJ662" s="190"/>
      <c r="AK662" s="190"/>
      <c r="AL662" s="190"/>
      <c r="AM662" s="190"/>
      <c r="AN662" s="190"/>
      <c r="AO662" s="190"/>
      <c r="AP662" s="190"/>
      <c r="AQ662" s="190"/>
      <c r="AR662" s="190"/>
      <c r="AS662" s="190"/>
      <c r="AT662" s="190"/>
      <c r="AU662" s="190">
        <v>0</v>
      </c>
      <c r="AV662" s="190"/>
      <c r="AW662" s="190"/>
      <c r="AX662" s="190"/>
      <c r="AY662" s="190"/>
      <c r="AZ662" s="190"/>
      <c r="BA662" s="190"/>
      <c r="BB662" s="190"/>
      <c r="BC662" s="190"/>
      <c r="BD662" s="190"/>
      <c r="BE662" s="190"/>
      <c r="BF662" s="190"/>
      <c r="BG662" s="190"/>
      <c r="BH662" s="190"/>
      <c r="BI662" s="190"/>
      <c r="BJ662" s="190"/>
      <c r="BK662" s="190"/>
      <c r="BL662" s="190"/>
      <c r="BM662" s="190"/>
      <c r="BN662" s="190"/>
      <c r="BO662" s="190"/>
      <c r="BP662" s="190"/>
      <c r="BQ662" s="190"/>
      <c r="BR662" s="190"/>
      <c r="BS662" s="190"/>
      <c r="BT662" s="190"/>
      <c r="BU662" s="190"/>
      <c r="BV662" s="190"/>
      <c r="BW662" s="190"/>
      <c r="BX662" s="190"/>
      <c r="BY662" s="190"/>
      <c r="BZ662" s="190"/>
      <c r="CA662" s="190"/>
      <c r="CB662" s="191">
        <v>0</v>
      </c>
      <c r="CC662" s="191"/>
      <c r="CD662" s="191"/>
      <c r="CE662" s="191"/>
      <c r="CF662" s="191"/>
      <c r="CG662" s="191"/>
      <c r="CH662" s="191"/>
      <c r="CI662" s="191"/>
      <c r="CJ662" s="191"/>
      <c r="CK662" s="191"/>
      <c r="CL662" s="191"/>
      <c r="CM662" s="191"/>
    </row>
    <row r="663" spans="1:92" ht="15.75" customHeight="1">
      <c r="A663" s="218" t="s">
        <v>1124</v>
      </c>
      <c r="B663" s="218"/>
      <c r="C663" s="218"/>
      <c r="D663" s="218"/>
      <c r="E663" s="219" t="s">
        <v>1125</v>
      </c>
      <c r="F663" s="219"/>
      <c r="G663" s="219"/>
      <c r="H663" s="219"/>
      <c r="I663" s="219"/>
      <c r="J663" s="219"/>
      <c r="K663" s="219"/>
      <c r="L663" s="219"/>
      <c r="M663" s="219"/>
      <c r="N663" s="219"/>
      <c r="O663" s="219"/>
      <c r="P663" s="219"/>
      <c r="Q663" s="219"/>
      <c r="R663" s="219"/>
      <c r="S663" s="219"/>
      <c r="T663" s="190">
        <v>0</v>
      </c>
      <c r="U663" s="190"/>
      <c r="V663" s="190"/>
      <c r="W663" s="190"/>
      <c r="X663" s="190"/>
      <c r="Y663" s="190"/>
      <c r="Z663" s="190"/>
      <c r="AA663" s="190"/>
      <c r="AB663" s="190"/>
      <c r="AC663" s="190"/>
      <c r="AD663" s="190"/>
      <c r="AE663" s="190">
        <v>0</v>
      </c>
      <c r="AF663" s="190"/>
      <c r="AG663" s="190"/>
      <c r="AH663" s="190"/>
      <c r="AI663" s="190"/>
      <c r="AJ663" s="190"/>
      <c r="AK663" s="190"/>
      <c r="AL663" s="190"/>
      <c r="AM663" s="190"/>
      <c r="AN663" s="190"/>
      <c r="AO663" s="190"/>
      <c r="AP663" s="190"/>
      <c r="AQ663" s="190"/>
      <c r="AR663" s="190"/>
      <c r="AS663" s="190"/>
      <c r="AT663" s="190"/>
      <c r="AU663" s="190">
        <v>0</v>
      </c>
      <c r="AV663" s="190"/>
      <c r="AW663" s="190"/>
      <c r="AX663" s="190"/>
      <c r="AY663" s="190"/>
      <c r="AZ663" s="190"/>
      <c r="BA663" s="190"/>
      <c r="BB663" s="190"/>
      <c r="BC663" s="190"/>
      <c r="BD663" s="190"/>
      <c r="BE663" s="190"/>
      <c r="BF663" s="190"/>
      <c r="BG663" s="190"/>
      <c r="BH663" s="190"/>
      <c r="BI663" s="190"/>
      <c r="BJ663" s="190"/>
      <c r="BK663" s="190"/>
      <c r="BL663" s="190"/>
      <c r="BM663" s="190"/>
      <c r="BN663" s="190"/>
      <c r="BO663" s="190"/>
      <c r="BP663" s="190"/>
      <c r="BQ663" s="190"/>
      <c r="BR663" s="190"/>
      <c r="BS663" s="190"/>
      <c r="BT663" s="190"/>
      <c r="BU663" s="190"/>
      <c r="BV663" s="190"/>
      <c r="BW663" s="190"/>
      <c r="BX663" s="190"/>
      <c r="BY663" s="190"/>
      <c r="BZ663" s="190"/>
      <c r="CA663" s="190"/>
      <c r="CB663" s="191">
        <v>0</v>
      </c>
      <c r="CC663" s="191"/>
      <c r="CD663" s="191"/>
      <c r="CE663" s="191"/>
      <c r="CF663" s="191"/>
      <c r="CG663" s="191"/>
      <c r="CH663" s="191"/>
      <c r="CI663" s="191"/>
      <c r="CJ663" s="191"/>
      <c r="CK663" s="191"/>
      <c r="CL663" s="191"/>
      <c r="CM663" s="191"/>
    </row>
    <row r="664" spans="1:92" ht="15.75" customHeight="1">
      <c r="A664" s="218" t="s">
        <v>1126</v>
      </c>
      <c r="B664" s="218"/>
      <c r="C664" s="218"/>
      <c r="D664" s="218"/>
      <c r="E664" s="219" t="s">
        <v>1127</v>
      </c>
      <c r="F664" s="219"/>
      <c r="G664" s="219"/>
      <c r="H664" s="219"/>
      <c r="I664" s="219"/>
      <c r="J664" s="219"/>
      <c r="K664" s="219"/>
      <c r="L664" s="219"/>
      <c r="M664" s="219"/>
      <c r="N664" s="219"/>
      <c r="O664" s="219"/>
      <c r="P664" s="219"/>
      <c r="Q664" s="219"/>
      <c r="R664" s="219"/>
      <c r="S664" s="219"/>
      <c r="T664" s="190">
        <v>0</v>
      </c>
      <c r="U664" s="190"/>
      <c r="V664" s="190"/>
      <c r="W664" s="190"/>
      <c r="X664" s="190"/>
      <c r="Y664" s="190"/>
      <c r="Z664" s="190"/>
      <c r="AA664" s="190"/>
      <c r="AB664" s="190"/>
      <c r="AC664" s="190"/>
      <c r="AD664" s="190"/>
      <c r="AE664" s="190">
        <v>0</v>
      </c>
      <c r="AF664" s="190"/>
      <c r="AG664" s="190"/>
      <c r="AH664" s="190"/>
      <c r="AI664" s="190"/>
      <c r="AJ664" s="190"/>
      <c r="AK664" s="190"/>
      <c r="AL664" s="190"/>
      <c r="AM664" s="190"/>
      <c r="AN664" s="190"/>
      <c r="AO664" s="190"/>
      <c r="AP664" s="190"/>
      <c r="AQ664" s="190"/>
      <c r="AR664" s="190"/>
      <c r="AS664" s="190"/>
      <c r="AT664" s="190"/>
      <c r="AU664" s="190">
        <v>0</v>
      </c>
      <c r="AV664" s="190"/>
      <c r="AW664" s="190"/>
      <c r="AX664" s="190"/>
      <c r="AY664" s="190"/>
      <c r="AZ664" s="190"/>
      <c r="BA664" s="190"/>
      <c r="BB664" s="190"/>
      <c r="BC664" s="190"/>
      <c r="BD664" s="190"/>
      <c r="BE664" s="190"/>
      <c r="BF664" s="190"/>
      <c r="BG664" s="190"/>
      <c r="BH664" s="190"/>
      <c r="BI664" s="190"/>
      <c r="BJ664" s="190"/>
      <c r="BK664" s="190"/>
      <c r="BL664" s="190"/>
      <c r="BM664" s="190"/>
      <c r="BN664" s="190"/>
      <c r="BO664" s="190"/>
      <c r="BP664" s="190"/>
      <c r="BQ664" s="190"/>
      <c r="BR664" s="190"/>
      <c r="BS664" s="190"/>
      <c r="BT664" s="190"/>
      <c r="BU664" s="190"/>
      <c r="BV664" s="190"/>
      <c r="BW664" s="190"/>
      <c r="BX664" s="190"/>
      <c r="BY664" s="190"/>
      <c r="BZ664" s="190"/>
      <c r="CA664" s="190"/>
      <c r="CB664" s="191">
        <v>0</v>
      </c>
      <c r="CC664" s="191"/>
      <c r="CD664" s="191"/>
      <c r="CE664" s="191"/>
      <c r="CF664" s="191"/>
      <c r="CG664" s="191"/>
      <c r="CH664" s="191"/>
      <c r="CI664" s="191"/>
      <c r="CJ664" s="191"/>
      <c r="CK664" s="191"/>
      <c r="CL664" s="191"/>
      <c r="CM664" s="191"/>
    </row>
    <row r="665" spans="1:92" ht="25.5" customHeight="1">
      <c r="A665" s="218" t="s">
        <v>22</v>
      </c>
      <c r="B665" s="218"/>
      <c r="C665" s="218"/>
      <c r="D665" s="218"/>
      <c r="E665" s="219" t="s">
        <v>1128</v>
      </c>
      <c r="F665" s="219"/>
      <c r="G665" s="219"/>
      <c r="H665" s="219"/>
      <c r="I665" s="219"/>
      <c r="J665" s="219"/>
      <c r="K665" s="219"/>
      <c r="L665" s="219"/>
      <c r="M665" s="219"/>
      <c r="N665" s="219"/>
      <c r="O665" s="219"/>
      <c r="P665" s="219"/>
      <c r="Q665" s="219"/>
      <c r="R665" s="219"/>
      <c r="S665" s="219"/>
      <c r="T665" s="190">
        <v>0</v>
      </c>
      <c r="U665" s="190"/>
      <c r="V665" s="190"/>
      <c r="W665" s="190"/>
      <c r="X665" s="190"/>
      <c r="Y665" s="190"/>
      <c r="Z665" s="190"/>
      <c r="AA665" s="190"/>
      <c r="AB665" s="190"/>
      <c r="AC665" s="190"/>
      <c r="AD665" s="190"/>
      <c r="AE665" s="190">
        <v>0</v>
      </c>
      <c r="AF665" s="190"/>
      <c r="AG665" s="190"/>
      <c r="AH665" s="190"/>
      <c r="AI665" s="190"/>
      <c r="AJ665" s="190"/>
      <c r="AK665" s="190"/>
      <c r="AL665" s="190"/>
      <c r="AM665" s="190"/>
      <c r="AN665" s="190"/>
      <c r="AO665" s="190"/>
      <c r="AP665" s="190"/>
      <c r="AQ665" s="190"/>
      <c r="AR665" s="190"/>
      <c r="AS665" s="190"/>
      <c r="AT665" s="190"/>
      <c r="AU665" s="190">
        <v>0</v>
      </c>
      <c r="AV665" s="190"/>
      <c r="AW665" s="190"/>
      <c r="AX665" s="190"/>
      <c r="AY665" s="190"/>
      <c r="AZ665" s="190"/>
      <c r="BA665" s="190"/>
      <c r="BB665" s="190"/>
      <c r="BC665" s="190"/>
      <c r="BD665" s="190"/>
      <c r="BE665" s="190"/>
      <c r="BF665" s="190"/>
      <c r="BG665" s="190"/>
      <c r="BH665" s="190"/>
      <c r="BI665" s="190"/>
      <c r="BJ665" s="190"/>
      <c r="BK665" s="190"/>
      <c r="BL665" s="190"/>
      <c r="BM665" s="190"/>
      <c r="BN665" s="190"/>
      <c r="BO665" s="190"/>
      <c r="BP665" s="190"/>
      <c r="BQ665" s="190"/>
      <c r="BR665" s="190"/>
      <c r="BS665" s="190"/>
      <c r="BT665" s="190"/>
      <c r="BU665" s="190"/>
      <c r="BV665" s="190"/>
      <c r="BW665" s="190"/>
      <c r="BX665" s="190"/>
      <c r="BY665" s="190"/>
      <c r="BZ665" s="190"/>
      <c r="CA665" s="190"/>
      <c r="CB665" s="191">
        <v>0</v>
      </c>
      <c r="CC665" s="191"/>
      <c r="CD665" s="191"/>
      <c r="CE665" s="191"/>
      <c r="CF665" s="191"/>
      <c r="CG665" s="191"/>
      <c r="CH665" s="191"/>
      <c r="CI665" s="191"/>
      <c r="CJ665" s="191"/>
      <c r="CK665" s="191"/>
      <c r="CL665" s="191"/>
      <c r="CM665" s="191"/>
    </row>
    <row r="666" spans="1:92" ht="15.75" customHeight="1">
      <c r="A666" s="216" t="s">
        <v>893</v>
      </c>
      <c r="B666" s="216"/>
      <c r="C666" s="216"/>
      <c r="D666" s="216"/>
      <c r="E666" s="217" t="s">
        <v>1129</v>
      </c>
      <c r="F666" s="217"/>
      <c r="G666" s="217"/>
      <c r="H666" s="217"/>
      <c r="I666" s="217"/>
      <c r="J666" s="217"/>
      <c r="K666" s="217"/>
      <c r="L666" s="217"/>
      <c r="M666" s="217"/>
      <c r="N666" s="217"/>
      <c r="O666" s="217"/>
      <c r="P666" s="217"/>
      <c r="Q666" s="217"/>
      <c r="R666" s="217"/>
      <c r="S666" s="217"/>
      <c r="T666" s="196">
        <v>0</v>
      </c>
      <c r="U666" s="196"/>
      <c r="V666" s="196"/>
      <c r="W666" s="196"/>
      <c r="X666" s="196"/>
      <c r="Y666" s="196"/>
      <c r="Z666" s="196"/>
      <c r="AA666" s="196"/>
      <c r="AB666" s="196"/>
      <c r="AC666" s="196"/>
      <c r="AD666" s="196"/>
      <c r="AE666" s="196">
        <v>0</v>
      </c>
      <c r="AF666" s="196"/>
      <c r="AG666" s="196"/>
      <c r="AH666" s="196"/>
      <c r="AI666" s="196"/>
      <c r="AJ666" s="196"/>
      <c r="AK666" s="196"/>
      <c r="AL666" s="196"/>
      <c r="AM666" s="196"/>
      <c r="AN666" s="196"/>
      <c r="AO666" s="196"/>
      <c r="AP666" s="196"/>
      <c r="AQ666" s="196"/>
      <c r="AR666" s="196"/>
      <c r="AS666" s="196"/>
      <c r="AT666" s="196"/>
      <c r="AU666" s="196">
        <v>0</v>
      </c>
      <c r="AV666" s="196"/>
      <c r="AW666" s="196"/>
      <c r="AX666" s="196"/>
      <c r="AY666" s="196"/>
      <c r="AZ666" s="196"/>
      <c r="BA666" s="196"/>
      <c r="BB666" s="196"/>
      <c r="BC666" s="196"/>
      <c r="BD666" s="196"/>
      <c r="BE666" s="196"/>
      <c r="BF666" s="196"/>
      <c r="BG666" s="196"/>
      <c r="BH666" s="196"/>
      <c r="BI666" s="196"/>
      <c r="BJ666" s="196"/>
      <c r="BK666" s="196"/>
      <c r="BL666" s="196"/>
      <c r="BM666" s="196"/>
      <c r="BN666" s="196"/>
      <c r="BO666" s="196"/>
      <c r="BP666" s="196"/>
      <c r="BQ666" s="196"/>
      <c r="BR666" s="196"/>
      <c r="BS666" s="196"/>
      <c r="BT666" s="196"/>
      <c r="BU666" s="196"/>
      <c r="BV666" s="196"/>
      <c r="BW666" s="196"/>
      <c r="BX666" s="196"/>
      <c r="BY666" s="196"/>
      <c r="BZ666" s="196"/>
      <c r="CA666" s="196"/>
      <c r="CB666" s="197">
        <v>0</v>
      </c>
      <c r="CC666" s="197"/>
      <c r="CD666" s="197"/>
      <c r="CE666" s="197"/>
      <c r="CF666" s="197"/>
      <c r="CG666" s="197"/>
      <c r="CH666" s="197"/>
      <c r="CI666" s="197"/>
      <c r="CJ666" s="197"/>
      <c r="CK666" s="197"/>
      <c r="CL666" s="197"/>
      <c r="CM666" s="197"/>
    </row>
    <row r="667" spans="1:92" ht="25.5" customHeight="1">
      <c r="A667" s="216" t="s">
        <v>895</v>
      </c>
      <c r="B667" s="216"/>
      <c r="C667" s="216"/>
      <c r="D667" s="216"/>
      <c r="E667" s="217" t="s">
        <v>1130</v>
      </c>
      <c r="F667" s="217"/>
      <c r="G667" s="217"/>
      <c r="H667" s="217"/>
      <c r="I667" s="217"/>
      <c r="J667" s="217"/>
      <c r="K667" s="217"/>
      <c r="L667" s="217"/>
      <c r="M667" s="217"/>
      <c r="N667" s="217"/>
      <c r="O667" s="217"/>
      <c r="P667" s="217"/>
      <c r="Q667" s="217"/>
      <c r="R667" s="217"/>
      <c r="S667" s="217"/>
      <c r="T667" s="196">
        <v>0</v>
      </c>
      <c r="U667" s="196"/>
      <c r="V667" s="196"/>
      <c r="W667" s="196"/>
      <c r="X667" s="196"/>
      <c r="Y667" s="196"/>
      <c r="Z667" s="196"/>
      <c r="AA667" s="196"/>
      <c r="AB667" s="196"/>
      <c r="AC667" s="196"/>
      <c r="AD667" s="196"/>
      <c r="AE667" s="196">
        <v>0</v>
      </c>
      <c r="AF667" s="196"/>
      <c r="AG667" s="196"/>
      <c r="AH667" s="196"/>
      <c r="AI667" s="196"/>
      <c r="AJ667" s="196"/>
      <c r="AK667" s="196"/>
      <c r="AL667" s="196"/>
      <c r="AM667" s="196"/>
      <c r="AN667" s="196"/>
      <c r="AO667" s="196"/>
      <c r="AP667" s="196"/>
      <c r="AQ667" s="196"/>
      <c r="AR667" s="196"/>
      <c r="AS667" s="196"/>
      <c r="AT667" s="196"/>
      <c r="AU667" s="196">
        <v>0</v>
      </c>
      <c r="AV667" s="196"/>
      <c r="AW667" s="196"/>
      <c r="AX667" s="196"/>
      <c r="AY667" s="196"/>
      <c r="AZ667" s="196"/>
      <c r="BA667" s="196"/>
      <c r="BB667" s="196"/>
      <c r="BC667" s="196"/>
      <c r="BD667" s="196"/>
      <c r="BE667" s="196"/>
      <c r="BF667" s="196"/>
      <c r="BG667" s="196"/>
      <c r="BH667" s="196"/>
      <c r="BI667" s="196"/>
      <c r="BJ667" s="196"/>
      <c r="BK667" s="196"/>
      <c r="BL667" s="196"/>
      <c r="BM667" s="196"/>
      <c r="BN667" s="196"/>
      <c r="BO667" s="196"/>
      <c r="BP667" s="196"/>
      <c r="BQ667" s="196"/>
      <c r="BR667" s="196"/>
      <c r="BS667" s="196"/>
      <c r="BT667" s="196"/>
      <c r="BU667" s="196"/>
      <c r="BV667" s="196"/>
      <c r="BW667" s="196"/>
      <c r="BX667" s="196"/>
      <c r="BY667" s="196"/>
      <c r="BZ667" s="196"/>
      <c r="CA667" s="196"/>
      <c r="CB667" s="197">
        <v>0</v>
      </c>
      <c r="CC667" s="197"/>
      <c r="CD667" s="197"/>
      <c r="CE667" s="197"/>
      <c r="CF667" s="197"/>
      <c r="CG667" s="197"/>
      <c r="CH667" s="197"/>
      <c r="CI667" s="197"/>
      <c r="CJ667" s="197"/>
      <c r="CK667" s="197"/>
      <c r="CL667" s="197"/>
      <c r="CM667" s="197"/>
    </row>
    <row r="668" spans="1:92" ht="15.75" customHeight="1">
      <c r="A668" s="216" t="s">
        <v>896</v>
      </c>
      <c r="B668" s="216"/>
      <c r="C668" s="216"/>
      <c r="D668" s="216"/>
      <c r="E668" s="217" t="s">
        <v>1131</v>
      </c>
      <c r="F668" s="217"/>
      <c r="G668" s="217"/>
      <c r="H668" s="217"/>
      <c r="I668" s="217"/>
      <c r="J668" s="217"/>
      <c r="K668" s="217"/>
      <c r="L668" s="217"/>
      <c r="M668" s="217"/>
      <c r="N668" s="217"/>
      <c r="O668" s="217"/>
      <c r="P668" s="217"/>
      <c r="Q668" s="217"/>
      <c r="R668" s="217"/>
      <c r="S668" s="217"/>
      <c r="T668" s="196">
        <v>0</v>
      </c>
      <c r="U668" s="196"/>
      <c r="V668" s="196"/>
      <c r="W668" s="196"/>
      <c r="X668" s="196"/>
      <c r="Y668" s="196"/>
      <c r="Z668" s="196"/>
      <c r="AA668" s="196"/>
      <c r="AB668" s="196"/>
      <c r="AC668" s="196"/>
      <c r="AD668" s="196"/>
      <c r="AE668" s="196">
        <v>0</v>
      </c>
      <c r="AF668" s="196"/>
      <c r="AG668" s="196"/>
      <c r="AH668" s="196"/>
      <c r="AI668" s="196"/>
      <c r="AJ668" s="196"/>
      <c r="AK668" s="196"/>
      <c r="AL668" s="196"/>
      <c r="AM668" s="196"/>
      <c r="AN668" s="196"/>
      <c r="AO668" s="196"/>
      <c r="AP668" s="196"/>
      <c r="AQ668" s="196"/>
      <c r="AR668" s="196"/>
      <c r="AS668" s="196"/>
      <c r="AT668" s="196"/>
      <c r="AU668" s="196">
        <v>0</v>
      </c>
      <c r="AV668" s="196"/>
      <c r="AW668" s="196"/>
      <c r="AX668" s="196"/>
      <c r="AY668" s="196"/>
      <c r="AZ668" s="196"/>
      <c r="BA668" s="196"/>
      <c r="BB668" s="196"/>
      <c r="BC668" s="196"/>
      <c r="BD668" s="196"/>
      <c r="BE668" s="196"/>
      <c r="BF668" s="196"/>
      <c r="BG668" s="196"/>
      <c r="BH668" s="196"/>
      <c r="BI668" s="196"/>
      <c r="BJ668" s="196"/>
      <c r="BK668" s="196"/>
      <c r="BL668" s="196"/>
      <c r="BM668" s="196"/>
      <c r="BN668" s="196"/>
      <c r="BO668" s="196"/>
      <c r="BP668" s="196"/>
      <c r="BQ668" s="196"/>
      <c r="BR668" s="196"/>
      <c r="BS668" s="196"/>
      <c r="BT668" s="196"/>
      <c r="BU668" s="196"/>
      <c r="BV668" s="196"/>
      <c r="BW668" s="196"/>
      <c r="BX668" s="196"/>
      <c r="BY668" s="196"/>
      <c r="BZ668" s="196"/>
      <c r="CA668" s="196"/>
      <c r="CB668" s="197">
        <v>0</v>
      </c>
      <c r="CC668" s="197"/>
      <c r="CD668" s="197"/>
      <c r="CE668" s="197"/>
      <c r="CF668" s="197"/>
      <c r="CG668" s="197"/>
      <c r="CH668" s="197"/>
      <c r="CI668" s="197"/>
      <c r="CJ668" s="197"/>
      <c r="CK668" s="197"/>
      <c r="CL668" s="197"/>
      <c r="CM668" s="197"/>
    </row>
    <row r="669" spans="1:92" ht="15.75" customHeight="1">
      <c r="A669" s="220"/>
      <c r="B669" s="220"/>
      <c r="C669" s="220"/>
      <c r="D669" s="220"/>
      <c r="E669" s="221" t="s">
        <v>467</v>
      </c>
      <c r="F669" s="221"/>
      <c r="G669" s="221"/>
      <c r="H669" s="221"/>
      <c r="I669" s="221"/>
      <c r="J669" s="221"/>
      <c r="K669" s="221"/>
      <c r="L669" s="221"/>
      <c r="M669" s="221"/>
      <c r="N669" s="221"/>
      <c r="O669" s="221"/>
      <c r="P669" s="221"/>
      <c r="Q669" s="221"/>
      <c r="R669" s="221"/>
      <c r="S669" s="221"/>
      <c r="T669" s="200">
        <v>0</v>
      </c>
      <c r="U669" s="200"/>
      <c r="V669" s="200"/>
      <c r="W669" s="200"/>
      <c r="X669" s="200"/>
      <c r="Y669" s="200"/>
      <c r="Z669" s="200"/>
      <c r="AA669" s="200"/>
      <c r="AB669" s="200"/>
      <c r="AC669" s="200"/>
      <c r="AD669" s="200"/>
      <c r="AE669" s="200">
        <v>0</v>
      </c>
      <c r="AF669" s="200"/>
      <c r="AG669" s="200"/>
      <c r="AH669" s="200"/>
      <c r="AI669" s="200"/>
      <c r="AJ669" s="200"/>
      <c r="AK669" s="200"/>
      <c r="AL669" s="200"/>
      <c r="AM669" s="200"/>
      <c r="AN669" s="200"/>
      <c r="AO669" s="200"/>
      <c r="AP669" s="200"/>
      <c r="AQ669" s="200"/>
      <c r="AR669" s="200"/>
      <c r="AS669" s="200"/>
      <c r="AT669" s="200"/>
      <c r="AU669" s="200">
        <v>0</v>
      </c>
      <c r="AV669" s="200"/>
      <c r="AW669" s="200"/>
      <c r="AX669" s="200"/>
      <c r="AY669" s="200"/>
      <c r="AZ669" s="200"/>
      <c r="BA669" s="200"/>
      <c r="BB669" s="200"/>
      <c r="BC669" s="200"/>
      <c r="BD669" s="200"/>
      <c r="BE669" s="200"/>
      <c r="BF669" s="200"/>
      <c r="BG669" s="200"/>
      <c r="BH669" s="200"/>
      <c r="BI669" s="200"/>
      <c r="BJ669" s="200"/>
      <c r="BK669" s="200"/>
      <c r="BL669" s="200"/>
      <c r="BM669" s="200"/>
      <c r="BN669" s="200"/>
      <c r="BO669" s="200"/>
      <c r="BP669" s="200"/>
      <c r="BQ669" s="200"/>
      <c r="BR669" s="200"/>
      <c r="BS669" s="200"/>
      <c r="BT669" s="200"/>
      <c r="BU669" s="200"/>
      <c r="BV669" s="200"/>
      <c r="BW669" s="200"/>
      <c r="BX669" s="200"/>
      <c r="BY669" s="200"/>
      <c r="BZ669" s="200"/>
      <c r="CA669" s="200"/>
      <c r="CB669" s="201">
        <v>0</v>
      </c>
      <c r="CC669" s="201"/>
      <c r="CD669" s="201"/>
      <c r="CE669" s="201"/>
      <c r="CF669" s="201"/>
      <c r="CG669" s="201"/>
      <c r="CH669" s="201"/>
      <c r="CI669" s="201"/>
      <c r="CJ669" s="201"/>
      <c r="CK669" s="201"/>
      <c r="CL669" s="201"/>
      <c r="CM669" s="201"/>
    </row>
    <row r="670" spans="1:92">
      <c r="A670" s="118"/>
    </row>
    <row r="671" spans="1:92">
      <c r="A671" s="127"/>
    </row>
    <row r="672" spans="1:92">
      <c r="A672" s="184" t="s">
        <v>1026</v>
      </c>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c r="AS672" s="184"/>
      <c r="AT672" s="184" t="s">
        <v>709</v>
      </c>
      <c r="AU672" s="184"/>
      <c r="AV672" s="184"/>
      <c r="AW672" s="184"/>
      <c r="AX672" s="184"/>
      <c r="AY672" s="184"/>
      <c r="AZ672" s="184"/>
      <c r="BA672" s="184"/>
      <c r="BB672" s="184"/>
      <c r="BC672" s="184"/>
      <c r="BD672" s="184"/>
      <c r="BE672" s="184"/>
      <c r="BF672" s="184"/>
      <c r="BG672" s="184"/>
      <c r="BH672" s="184"/>
      <c r="BI672" s="184"/>
      <c r="BJ672" s="184"/>
      <c r="BK672" s="184"/>
      <c r="BL672" s="184"/>
      <c r="BM672" s="184"/>
      <c r="BN672" s="184"/>
      <c r="BO672" s="184"/>
      <c r="BP672" s="184"/>
      <c r="BQ672" s="184"/>
      <c r="BR672" s="184"/>
      <c r="BS672" s="184"/>
      <c r="BT672" s="184"/>
      <c r="BU672" s="184" t="s">
        <v>710</v>
      </c>
      <c r="BV672" s="184"/>
      <c r="BW672" s="184"/>
      <c r="BX672" s="184"/>
      <c r="BY672" s="184"/>
      <c r="BZ672" s="184"/>
      <c r="CA672" s="184"/>
      <c r="CB672" s="184"/>
      <c r="CC672" s="184"/>
      <c r="CD672" s="184"/>
      <c r="CE672" s="184"/>
      <c r="CF672" s="184"/>
      <c r="CG672" s="184"/>
      <c r="CH672" s="184"/>
      <c r="CI672" s="184"/>
      <c r="CJ672" s="184"/>
      <c r="CK672" s="184"/>
      <c r="CL672" s="184"/>
      <c r="CM672" s="184"/>
      <c r="CN672" s="184"/>
    </row>
    <row r="673" spans="1:94" ht="8.2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c r="AS673" s="184"/>
      <c r="AT673" s="184"/>
      <c r="AU673" s="184"/>
      <c r="AV673" s="184"/>
      <c r="AW673" s="184"/>
      <c r="AX673" s="184"/>
      <c r="AY673" s="184"/>
      <c r="AZ673" s="184"/>
      <c r="BA673" s="184"/>
      <c r="BB673" s="184"/>
      <c r="BC673" s="184"/>
      <c r="BD673" s="184"/>
      <c r="BE673" s="184"/>
      <c r="BF673" s="184"/>
      <c r="BG673" s="184"/>
      <c r="BH673" s="184"/>
      <c r="BI673" s="184"/>
      <c r="BJ673" s="184"/>
      <c r="BK673" s="184"/>
      <c r="BL673" s="184"/>
      <c r="BM673" s="184"/>
      <c r="BN673" s="184"/>
      <c r="BO673" s="184"/>
      <c r="BP673" s="184"/>
      <c r="BQ673" s="184"/>
      <c r="BR673" s="184"/>
      <c r="BS673" s="184"/>
      <c r="BT673" s="184"/>
      <c r="BU673" s="184"/>
      <c r="BV673" s="184"/>
      <c r="BW673" s="184"/>
      <c r="BX673" s="184"/>
      <c r="BY673" s="184"/>
      <c r="BZ673" s="184"/>
      <c r="CA673" s="184"/>
      <c r="CB673" s="184"/>
      <c r="CC673" s="184"/>
      <c r="CD673" s="184"/>
      <c r="CE673" s="184"/>
      <c r="CF673" s="184"/>
      <c r="CG673" s="184"/>
      <c r="CH673" s="184"/>
      <c r="CI673" s="184"/>
      <c r="CJ673" s="184"/>
      <c r="CK673" s="184"/>
      <c r="CL673" s="184"/>
      <c r="CM673" s="184"/>
      <c r="CN673" s="184"/>
    </row>
    <row r="674" spans="1:94" ht="15.75" customHeight="1">
      <c r="A674" s="182" t="s">
        <v>1132</v>
      </c>
      <c r="B674" s="182"/>
      <c r="C674" s="182"/>
      <c r="D674" s="182"/>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c r="AA674" s="182"/>
      <c r="AB674" s="182"/>
      <c r="AC674" s="182"/>
      <c r="AD674" s="182"/>
      <c r="AE674" s="182"/>
      <c r="AF674" s="182"/>
      <c r="AG674" s="182"/>
      <c r="AH674" s="182"/>
      <c r="AI674" s="182"/>
      <c r="AJ674" s="182"/>
      <c r="AK674" s="182"/>
      <c r="AL674" s="182"/>
      <c r="AM674" s="182"/>
      <c r="AN674" s="182"/>
      <c r="AO674" s="182"/>
      <c r="AP674" s="182"/>
      <c r="AQ674" s="182"/>
      <c r="AR674" s="182"/>
      <c r="AS674" s="182"/>
      <c r="AT674" s="187">
        <v>0</v>
      </c>
      <c r="AU674" s="187"/>
      <c r="AV674" s="187"/>
      <c r="AW674" s="187"/>
      <c r="AX674" s="187"/>
      <c r="AY674" s="187"/>
      <c r="AZ674" s="187"/>
      <c r="BA674" s="187"/>
      <c r="BB674" s="187"/>
      <c r="BC674" s="187"/>
      <c r="BD674" s="187"/>
      <c r="BE674" s="187"/>
      <c r="BF674" s="187"/>
      <c r="BG674" s="187"/>
      <c r="BH674" s="187"/>
      <c r="BI674" s="187"/>
      <c r="BJ674" s="187"/>
      <c r="BK674" s="187"/>
      <c r="BL674" s="187"/>
      <c r="BM674" s="187"/>
      <c r="BN674" s="187"/>
      <c r="BO674" s="187"/>
      <c r="BP674" s="187"/>
      <c r="BQ674" s="187"/>
      <c r="BR674" s="187"/>
      <c r="BS674" s="187"/>
      <c r="BT674" s="187"/>
      <c r="BU674" s="187">
        <v>0</v>
      </c>
      <c r="BV674" s="187"/>
      <c r="BW674" s="187"/>
      <c r="BX674" s="187"/>
      <c r="BY674" s="187"/>
      <c r="BZ674" s="187"/>
      <c r="CA674" s="187"/>
      <c r="CB674" s="187"/>
      <c r="CC674" s="187"/>
      <c r="CD674" s="187"/>
      <c r="CE674" s="187"/>
      <c r="CF674" s="187"/>
      <c r="CG674" s="187"/>
      <c r="CH674" s="187"/>
      <c r="CI674" s="187"/>
      <c r="CJ674" s="187"/>
      <c r="CK674" s="187"/>
      <c r="CL674" s="187"/>
      <c r="CM674" s="187"/>
      <c r="CN674" s="187"/>
    </row>
    <row r="675" spans="1:94" ht="15.75" customHeight="1">
      <c r="A675" s="182" t="s">
        <v>1133</v>
      </c>
      <c r="B675" s="182"/>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c r="AA675" s="182"/>
      <c r="AB675" s="182"/>
      <c r="AC675" s="182"/>
      <c r="AD675" s="182"/>
      <c r="AE675" s="182"/>
      <c r="AF675" s="182"/>
      <c r="AG675" s="182"/>
      <c r="AH675" s="182"/>
      <c r="AI675" s="182"/>
      <c r="AJ675" s="182"/>
      <c r="AK675" s="182"/>
      <c r="AL675" s="182"/>
      <c r="AM675" s="182"/>
      <c r="AN675" s="182"/>
      <c r="AO675" s="182"/>
      <c r="AP675" s="182"/>
      <c r="AQ675" s="182"/>
      <c r="AR675" s="182"/>
      <c r="AS675" s="182"/>
      <c r="AT675" s="187"/>
      <c r="AU675" s="187"/>
      <c r="AV675" s="187"/>
      <c r="AW675" s="187"/>
      <c r="AX675" s="187"/>
      <c r="AY675" s="187"/>
      <c r="AZ675" s="187"/>
      <c r="BA675" s="187"/>
      <c r="BB675" s="187"/>
      <c r="BC675" s="187"/>
      <c r="BD675" s="187"/>
      <c r="BE675" s="187"/>
      <c r="BF675" s="187"/>
      <c r="BG675" s="187"/>
      <c r="BH675" s="187"/>
      <c r="BI675" s="187"/>
      <c r="BJ675" s="187"/>
      <c r="BK675" s="187"/>
      <c r="BL675" s="187"/>
      <c r="BM675" s="187"/>
      <c r="BN675" s="187"/>
      <c r="BO675" s="187"/>
      <c r="BP675" s="187"/>
      <c r="BQ675" s="187"/>
      <c r="BR675" s="187"/>
      <c r="BS675" s="187"/>
      <c r="BT675" s="187"/>
      <c r="BU675" s="187">
        <v>0</v>
      </c>
      <c r="BV675" s="187"/>
      <c r="BW675" s="187"/>
      <c r="BX675" s="187"/>
      <c r="BY675" s="187"/>
      <c r="BZ675" s="187"/>
      <c r="CA675" s="187"/>
      <c r="CB675" s="187"/>
      <c r="CC675" s="187"/>
      <c r="CD675" s="187"/>
      <c r="CE675" s="187"/>
      <c r="CF675" s="187"/>
      <c r="CG675" s="187"/>
      <c r="CH675" s="187"/>
      <c r="CI675" s="187"/>
      <c r="CJ675" s="187"/>
      <c r="CK675" s="187"/>
      <c r="CL675" s="187"/>
      <c r="CM675" s="187"/>
      <c r="CN675" s="187"/>
    </row>
    <row r="676" spans="1:94" ht="15.75" customHeight="1">
      <c r="A676" s="182" t="s">
        <v>1134</v>
      </c>
      <c r="B676" s="182"/>
      <c r="C676" s="182"/>
      <c r="D676" s="182"/>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c r="AA676" s="182"/>
      <c r="AB676" s="182"/>
      <c r="AC676" s="182"/>
      <c r="AD676" s="182"/>
      <c r="AE676" s="182"/>
      <c r="AF676" s="182"/>
      <c r="AG676" s="182"/>
      <c r="AH676" s="182"/>
      <c r="AI676" s="182"/>
      <c r="AJ676" s="182"/>
      <c r="AK676" s="182"/>
      <c r="AL676" s="182"/>
      <c r="AM676" s="182"/>
      <c r="AN676" s="182"/>
      <c r="AO676" s="182"/>
      <c r="AP676" s="182"/>
      <c r="AQ676" s="182"/>
      <c r="AR676" s="182"/>
      <c r="AS676" s="182"/>
      <c r="AT676" s="187"/>
      <c r="AU676" s="187"/>
      <c r="AV676" s="187"/>
      <c r="AW676" s="187"/>
      <c r="AX676" s="187"/>
      <c r="AY676" s="187"/>
      <c r="AZ676" s="187"/>
      <c r="BA676" s="187"/>
      <c r="BB676" s="187"/>
      <c r="BC676" s="187"/>
      <c r="BD676" s="187"/>
      <c r="BE676" s="187"/>
      <c r="BF676" s="187"/>
      <c r="BG676" s="187"/>
      <c r="BH676" s="187"/>
      <c r="BI676" s="187"/>
      <c r="BJ676" s="187"/>
      <c r="BK676" s="187"/>
      <c r="BL676" s="187"/>
      <c r="BM676" s="187"/>
      <c r="BN676" s="187"/>
      <c r="BO676" s="187"/>
      <c r="BP676" s="187"/>
      <c r="BQ676" s="187"/>
      <c r="BR676" s="187"/>
      <c r="BS676" s="187"/>
      <c r="BT676" s="187"/>
      <c r="BU676" s="187">
        <v>0</v>
      </c>
      <c r="BV676" s="187"/>
      <c r="BW676" s="187"/>
      <c r="BX676" s="187"/>
      <c r="BY676" s="187"/>
      <c r="BZ676" s="187"/>
      <c r="CA676" s="187"/>
      <c r="CB676" s="187"/>
      <c r="CC676" s="187"/>
      <c r="CD676" s="187"/>
      <c r="CE676" s="187"/>
      <c r="CF676" s="187"/>
      <c r="CG676" s="187"/>
      <c r="CH676" s="187"/>
      <c r="CI676" s="187"/>
      <c r="CJ676" s="187"/>
      <c r="CK676" s="187"/>
      <c r="CL676" s="187"/>
      <c r="CM676" s="187"/>
      <c r="CN676" s="187"/>
    </row>
    <row r="677" spans="1:94" ht="15.75" customHeight="1">
      <c r="A677" s="182" t="s">
        <v>1135</v>
      </c>
      <c r="B677" s="182"/>
      <c r="C677" s="182"/>
      <c r="D677" s="182"/>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c r="AA677" s="182"/>
      <c r="AB677" s="182"/>
      <c r="AC677" s="182"/>
      <c r="AD677" s="182"/>
      <c r="AE677" s="182"/>
      <c r="AF677" s="182"/>
      <c r="AG677" s="182"/>
      <c r="AH677" s="182"/>
      <c r="AI677" s="182"/>
      <c r="AJ677" s="182"/>
      <c r="AK677" s="182"/>
      <c r="AL677" s="182"/>
      <c r="AM677" s="182"/>
      <c r="AN677" s="182"/>
      <c r="AO677" s="182"/>
      <c r="AP677" s="182"/>
      <c r="AQ677" s="182"/>
      <c r="AR677" s="182"/>
      <c r="AS677" s="182"/>
      <c r="AT677" s="187">
        <v>0</v>
      </c>
      <c r="AU677" s="187"/>
      <c r="AV677" s="187"/>
      <c r="AW677" s="187"/>
      <c r="AX677" s="187"/>
      <c r="AY677" s="187"/>
      <c r="AZ677" s="187"/>
      <c r="BA677" s="187"/>
      <c r="BB677" s="187"/>
      <c r="BC677" s="187"/>
      <c r="BD677" s="187"/>
      <c r="BE677" s="187"/>
      <c r="BF677" s="187"/>
      <c r="BG677" s="187"/>
      <c r="BH677" s="187"/>
      <c r="BI677" s="187"/>
      <c r="BJ677" s="187"/>
      <c r="BK677" s="187"/>
      <c r="BL677" s="187"/>
      <c r="BM677" s="187"/>
      <c r="BN677" s="187"/>
      <c r="BO677" s="187"/>
      <c r="BP677" s="187"/>
      <c r="BQ677" s="187"/>
      <c r="BR677" s="187"/>
      <c r="BS677" s="187"/>
      <c r="BT677" s="187"/>
      <c r="BU677" s="187">
        <v>0</v>
      </c>
      <c r="BV677" s="187"/>
      <c r="BW677" s="187"/>
      <c r="BX677" s="187"/>
      <c r="BY677" s="187"/>
      <c r="BZ677" s="187"/>
      <c r="CA677" s="187"/>
      <c r="CB677" s="187"/>
      <c r="CC677" s="187"/>
      <c r="CD677" s="187"/>
      <c r="CE677" s="187"/>
      <c r="CF677" s="187"/>
      <c r="CG677" s="187"/>
      <c r="CH677" s="187"/>
      <c r="CI677" s="187"/>
      <c r="CJ677" s="187"/>
      <c r="CK677" s="187"/>
      <c r="CL677" s="187"/>
      <c r="CM677" s="187"/>
      <c r="CN677" s="187"/>
    </row>
    <row r="678" spans="1:94" ht="15.75" customHeight="1">
      <c r="A678" s="110"/>
    </row>
    <row r="679" spans="1:94" ht="15.75" customHeight="1">
      <c r="A679" s="127"/>
    </row>
    <row r="680" spans="1:94" ht="15.75" customHeight="1">
      <c r="A680" s="192" t="s">
        <v>65</v>
      </c>
      <c r="B680" s="192"/>
      <c r="C680" s="192"/>
      <c r="D680" s="192"/>
      <c r="E680" s="192"/>
      <c r="F680" s="192"/>
      <c r="G680" s="192"/>
      <c r="H680" s="193" t="s">
        <v>1136</v>
      </c>
      <c r="I680" s="193"/>
      <c r="J680" s="193"/>
      <c r="K680" s="193"/>
      <c r="L680" s="193"/>
      <c r="M680" s="193"/>
      <c r="N680" s="193"/>
      <c r="O680" s="193"/>
      <c r="P680" s="193"/>
      <c r="Q680" s="193"/>
      <c r="R680" s="193"/>
      <c r="S680" s="193"/>
      <c r="T680" s="193"/>
      <c r="U680" s="193"/>
      <c r="V680" s="193"/>
      <c r="W680" s="193"/>
      <c r="X680" s="193"/>
      <c r="Y680" s="193"/>
      <c r="Z680" s="193"/>
      <c r="AA680" s="193"/>
      <c r="AB680" s="193"/>
      <c r="AC680" s="193"/>
      <c r="AD680" s="193"/>
      <c r="AE680" s="193"/>
      <c r="AF680" s="193"/>
      <c r="AG680" s="193"/>
      <c r="AH680" s="193"/>
      <c r="AI680" s="193"/>
      <c r="AJ680" s="193"/>
      <c r="AK680" s="193"/>
      <c r="AL680" s="193"/>
      <c r="AM680" s="193"/>
      <c r="AN680" s="193" t="s">
        <v>709</v>
      </c>
      <c r="AO680" s="193"/>
      <c r="AP680" s="193"/>
      <c r="AQ680" s="193"/>
      <c r="AR680" s="193"/>
      <c r="AS680" s="193"/>
      <c r="AT680" s="193"/>
      <c r="AU680" s="193"/>
      <c r="AV680" s="193"/>
      <c r="AW680" s="193"/>
      <c r="AX680" s="193"/>
      <c r="AY680" s="193"/>
      <c r="AZ680" s="193"/>
      <c r="BA680" s="193"/>
      <c r="BB680" s="193"/>
      <c r="BC680" s="193"/>
      <c r="BD680" s="193"/>
      <c r="BE680" s="193"/>
      <c r="BF680" s="193"/>
      <c r="BG680" s="193"/>
      <c r="BH680" s="193"/>
      <c r="BI680" s="193"/>
      <c r="BJ680" s="193"/>
      <c r="BK680" s="193"/>
      <c r="BL680" s="193"/>
      <c r="BM680" s="193"/>
      <c r="BN680" s="193"/>
      <c r="BO680" s="193"/>
      <c r="BP680" s="193"/>
      <c r="BQ680" s="193"/>
      <c r="BR680" s="193"/>
      <c r="BS680" s="193"/>
      <c r="BT680" s="193"/>
      <c r="BU680" s="193"/>
      <c r="BV680" s="193"/>
      <c r="BW680" s="193"/>
      <c r="BX680" s="193"/>
      <c r="BY680" s="193"/>
      <c r="BZ680" s="193"/>
      <c r="CA680" s="194" t="s">
        <v>710</v>
      </c>
      <c r="CB680" s="194"/>
      <c r="CC680" s="194"/>
      <c r="CD680" s="194"/>
      <c r="CE680" s="194"/>
      <c r="CF680" s="194"/>
      <c r="CG680" s="194"/>
      <c r="CH680" s="194"/>
      <c r="CI680" s="194"/>
      <c r="CJ680" s="194"/>
      <c r="CK680" s="194"/>
      <c r="CL680" s="194"/>
      <c r="CM680" s="194"/>
      <c r="CN680" s="194"/>
      <c r="CO680" s="194"/>
      <c r="CP680" s="194"/>
    </row>
    <row r="681" spans="1:94" ht="15.75" customHeight="1">
      <c r="A681" s="192"/>
      <c r="B681" s="192"/>
      <c r="C681" s="192"/>
      <c r="D681" s="192"/>
      <c r="E681" s="192"/>
      <c r="F681" s="192"/>
      <c r="G681" s="192"/>
      <c r="H681" s="193"/>
      <c r="I681" s="193"/>
      <c r="J681" s="193"/>
      <c r="K681" s="193"/>
      <c r="L681" s="193"/>
      <c r="M681" s="193"/>
      <c r="N681" s="193"/>
      <c r="O681" s="193"/>
      <c r="P681" s="193"/>
      <c r="Q681" s="193"/>
      <c r="R681" s="193"/>
      <c r="S681" s="193"/>
      <c r="T681" s="193"/>
      <c r="U681" s="193"/>
      <c r="V681" s="193"/>
      <c r="W681" s="193"/>
      <c r="X681" s="193"/>
      <c r="Y681" s="193"/>
      <c r="Z681" s="193"/>
      <c r="AA681" s="193"/>
      <c r="AB681" s="193"/>
      <c r="AC681" s="193"/>
      <c r="AD681" s="193"/>
      <c r="AE681" s="193"/>
      <c r="AF681" s="193"/>
      <c r="AG681" s="193"/>
      <c r="AH681" s="193"/>
      <c r="AI681" s="193"/>
      <c r="AJ681" s="193"/>
      <c r="AK681" s="193"/>
      <c r="AL681" s="193"/>
      <c r="AM681" s="193"/>
      <c r="AN681" s="202" t="s">
        <v>1137</v>
      </c>
      <c r="AO681" s="202"/>
      <c r="AP681" s="202"/>
      <c r="AQ681" s="202"/>
      <c r="AR681" s="202"/>
      <c r="AS681" s="202"/>
      <c r="AT681" s="202"/>
      <c r="AU681" s="202"/>
      <c r="AV681" s="202"/>
      <c r="AW681" s="202"/>
      <c r="AX681" s="202"/>
      <c r="AY681" s="202"/>
      <c r="AZ681" s="202"/>
      <c r="BA681" s="202"/>
      <c r="BB681" s="202"/>
      <c r="BC681" s="202"/>
      <c r="BD681" s="202"/>
      <c r="BE681" s="202"/>
      <c r="BF681" s="202"/>
      <c r="BG681" s="202"/>
      <c r="BH681" s="202"/>
      <c r="BI681" s="202"/>
      <c r="BJ681" s="202"/>
      <c r="BK681" s="202" t="s">
        <v>1138</v>
      </c>
      <c r="BL681" s="202"/>
      <c r="BM681" s="202"/>
      <c r="BN681" s="202"/>
      <c r="BO681" s="202"/>
      <c r="BP681" s="202"/>
      <c r="BQ681" s="202"/>
      <c r="BR681" s="202"/>
      <c r="BS681" s="202"/>
      <c r="BT681" s="202"/>
      <c r="BU681" s="202"/>
      <c r="BV681" s="202"/>
      <c r="BW681" s="202"/>
      <c r="BX681" s="202"/>
      <c r="BY681" s="202"/>
      <c r="BZ681" s="202"/>
      <c r="CA681" s="194"/>
      <c r="CB681" s="194"/>
      <c r="CC681" s="194"/>
      <c r="CD681" s="194"/>
      <c r="CE681" s="194"/>
      <c r="CF681" s="194"/>
      <c r="CG681" s="194"/>
      <c r="CH681" s="194"/>
      <c r="CI681" s="194"/>
      <c r="CJ681" s="194"/>
      <c r="CK681" s="194"/>
      <c r="CL681" s="194"/>
      <c r="CM681" s="194"/>
      <c r="CN681" s="194"/>
      <c r="CO681" s="194"/>
      <c r="CP681" s="194"/>
    </row>
    <row r="682" spans="1:94" ht="15.75" customHeight="1">
      <c r="A682" s="216" t="s">
        <v>879</v>
      </c>
      <c r="B682" s="216"/>
      <c r="C682" s="216"/>
      <c r="D682" s="216"/>
      <c r="E682" s="216"/>
      <c r="F682" s="216"/>
      <c r="G682" s="216"/>
      <c r="H682" s="217" t="s">
        <v>1139</v>
      </c>
      <c r="I682" s="217"/>
      <c r="J682" s="217"/>
      <c r="K682" s="217"/>
      <c r="L682" s="217"/>
      <c r="M682" s="217"/>
      <c r="N682" s="217"/>
      <c r="O682" s="217"/>
      <c r="P682" s="217"/>
      <c r="Q682" s="217"/>
      <c r="R682" s="217"/>
      <c r="S682" s="217"/>
      <c r="T682" s="217"/>
      <c r="U682" s="217"/>
      <c r="V682" s="217"/>
      <c r="W682" s="217"/>
      <c r="X682" s="217"/>
      <c r="Y682" s="217"/>
      <c r="Z682" s="217"/>
      <c r="AA682" s="217"/>
      <c r="AB682" s="217"/>
      <c r="AC682" s="217"/>
      <c r="AD682" s="217"/>
      <c r="AE682" s="217"/>
      <c r="AF682" s="217"/>
      <c r="AG682" s="217"/>
      <c r="AH682" s="217"/>
      <c r="AI682" s="217"/>
      <c r="AJ682" s="217"/>
      <c r="AK682" s="217"/>
      <c r="AL682" s="217"/>
      <c r="AM682" s="217"/>
      <c r="AN682" s="196">
        <v>0</v>
      </c>
      <c r="AO682" s="196"/>
      <c r="AP682" s="196"/>
      <c r="AQ682" s="196"/>
      <c r="AR682" s="196"/>
      <c r="AS682" s="196"/>
      <c r="AT682" s="196"/>
      <c r="AU682" s="196"/>
      <c r="AV682" s="196"/>
      <c r="AW682" s="196"/>
      <c r="AX682" s="196"/>
      <c r="AY682" s="196"/>
      <c r="AZ682" s="196"/>
      <c r="BA682" s="196"/>
      <c r="BB682" s="196"/>
      <c r="BC682" s="196"/>
      <c r="BD682" s="196"/>
      <c r="BE682" s="196"/>
      <c r="BF682" s="196"/>
      <c r="BG682" s="196"/>
      <c r="BH682" s="196"/>
      <c r="BI682" s="196"/>
      <c r="BJ682" s="196"/>
      <c r="BK682" s="196">
        <v>0</v>
      </c>
      <c r="BL682" s="196"/>
      <c r="BM682" s="196"/>
      <c r="BN682" s="196"/>
      <c r="BO682" s="196"/>
      <c r="BP682" s="196"/>
      <c r="BQ682" s="196"/>
      <c r="BR682" s="196"/>
      <c r="BS682" s="196"/>
      <c r="BT682" s="196"/>
      <c r="BU682" s="196"/>
      <c r="BV682" s="196"/>
      <c r="BW682" s="196"/>
      <c r="BX682" s="196"/>
      <c r="BY682" s="196"/>
      <c r="BZ682" s="196"/>
      <c r="CA682" s="197">
        <v>0</v>
      </c>
      <c r="CB682" s="197"/>
      <c r="CC682" s="197"/>
      <c r="CD682" s="197"/>
      <c r="CE682" s="197"/>
      <c r="CF682" s="197"/>
      <c r="CG682" s="197"/>
      <c r="CH682" s="197"/>
      <c r="CI682" s="197"/>
      <c r="CJ682" s="197"/>
      <c r="CK682" s="197"/>
      <c r="CL682" s="197"/>
      <c r="CM682" s="197"/>
      <c r="CN682" s="197"/>
      <c r="CO682" s="197"/>
      <c r="CP682" s="197"/>
    </row>
    <row r="683" spans="1:94" ht="15.75" customHeight="1">
      <c r="A683" s="218" t="s">
        <v>1140</v>
      </c>
      <c r="B683" s="218"/>
      <c r="C683" s="218"/>
      <c r="D683" s="218"/>
      <c r="E683" s="218"/>
      <c r="F683" s="218"/>
      <c r="G683" s="218"/>
      <c r="H683" s="219" t="s">
        <v>1141</v>
      </c>
      <c r="I683" s="219"/>
      <c r="J683" s="219"/>
      <c r="K683" s="219"/>
      <c r="L683" s="219"/>
      <c r="M683" s="219"/>
      <c r="N683" s="219"/>
      <c r="O683" s="219"/>
      <c r="P683" s="219"/>
      <c r="Q683" s="219"/>
      <c r="R683" s="219"/>
      <c r="S683" s="219"/>
      <c r="T683" s="219"/>
      <c r="U683" s="219"/>
      <c r="V683" s="219"/>
      <c r="W683" s="219"/>
      <c r="X683" s="219"/>
      <c r="Y683" s="219"/>
      <c r="Z683" s="219"/>
      <c r="AA683" s="219"/>
      <c r="AB683" s="219"/>
      <c r="AC683" s="219"/>
      <c r="AD683" s="219"/>
      <c r="AE683" s="219"/>
      <c r="AF683" s="219"/>
      <c r="AG683" s="219"/>
      <c r="AH683" s="219"/>
      <c r="AI683" s="219"/>
      <c r="AJ683" s="219"/>
      <c r="AK683" s="219"/>
      <c r="AL683" s="219"/>
      <c r="AM683" s="219"/>
      <c r="AN683" s="190">
        <v>0</v>
      </c>
      <c r="AO683" s="190"/>
      <c r="AP683" s="190"/>
      <c r="AQ683" s="190"/>
      <c r="AR683" s="190"/>
      <c r="AS683" s="190"/>
      <c r="AT683" s="190"/>
      <c r="AU683" s="190"/>
      <c r="AV683" s="190"/>
      <c r="AW683" s="190"/>
      <c r="AX683" s="190"/>
      <c r="AY683" s="190"/>
      <c r="AZ683" s="190"/>
      <c r="BA683" s="190"/>
      <c r="BB683" s="190"/>
      <c r="BC683" s="190"/>
      <c r="BD683" s="190"/>
      <c r="BE683" s="190"/>
      <c r="BF683" s="190"/>
      <c r="BG683" s="190"/>
      <c r="BH683" s="190"/>
      <c r="BI683" s="190"/>
      <c r="BJ683" s="190"/>
      <c r="BK683" s="190">
        <v>0</v>
      </c>
      <c r="BL683" s="190"/>
      <c r="BM683" s="190"/>
      <c r="BN683" s="190"/>
      <c r="BO683" s="190"/>
      <c r="BP683" s="190"/>
      <c r="BQ683" s="190"/>
      <c r="BR683" s="190"/>
      <c r="BS683" s="190"/>
      <c r="BT683" s="190"/>
      <c r="BU683" s="190"/>
      <c r="BV683" s="190"/>
      <c r="BW683" s="190"/>
      <c r="BX683" s="190"/>
      <c r="BY683" s="190"/>
      <c r="BZ683" s="190"/>
      <c r="CA683" s="191">
        <v>0</v>
      </c>
      <c r="CB683" s="191"/>
      <c r="CC683" s="191"/>
      <c r="CD683" s="191"/>
      <c r="CE683" s="191"/>
      <c r="CF683" s="191"/>
      <c r="CG683" s="191"/>
      <c r="CH683" s="191"/>
      <c r="CI683" s="191"/>
      <c r="CJ683" s="191"/>
      <c r="CK683" s="191"/>
      <c r="CL683" s="191"/>
      <c r="CM683" s="191"/>
      <c r="CN683" s="191"/>
      <c r="CO683" s="191"/>
      <c r="CP683" s="191"/>
    </row>
    <row r="684" spans="1:94" ht="15.75" customHeight="1">
      <c r="A684" s="218" t="s">
        <v>1142</v>
      </c>
      <c r="B684" s="218"/>
      <c r="C684" s="218"/>
      <c r="D684" s="218"/>
      <c r="E684" s="218"/>
      <c r="F684" s="218"/>
      <c r="G684" s="218"/>
      <c r="H684" s="219" t="s">
        <v>1143</v>
      </c>
      <c r="I684" s="219"/>
      <c r="J684" s="219"/>
      <c r="K684" s="219"/>
      <c r="L684" s="219"/>
      <c r="M684" s="219"/>
      <c r="N684" s="219"/>
      <c r="O684" s="219"/>
      <c r="P684" s="219"/>
      <c r="Q684" s="219"/>
      <c r="R684" s="219"/>
      <c r="S684" s="219"/>
      <c r="T684" s="219"/>
      <c r="U684" s="219"/>
      <c r="V684" s="219"/>
      <c r="W684" s="219"/>
      <c r="X684" s="219"/>
      <c r="Y684" s="219"/>
      <c r="Z684" s="219"/>
      <c r="AA684" s="219"/>
      <c r="AB684" s="219"/>
      <c r="AC684" s="219"/>
      <c r="AD684" s="219"/>
      <c r="AE684" s="219"/>
      <c r="AF684" s="219"/>
      <c r="AG684" s="219"/>
      <c r="AH684" s="219"/>
      <c r="AI684" s="219"/>
      <c r="AJ684" s="219"/>
      <c r="AK684" s="219"/>
      <c r="AL684" s="219"/>
      <c r="AM684" s="219"/>
      <c r="AN684" s="190">
        <v>898929554</v>
      </c>
      <c r="AO684" s="190"/>
      <c r="AP684" s="190"/>
      <c r="AQ684" s="190"/>
      <c r="AR684" s="190"/>
      <c r="AS684" s="190"/>
      <c r="AT684" s="190"/>
      <c r="AU684" s="190"/>
      <c r="AV684" s="190"/>
      <c r="AW684" s="190"/>
      <c r="AX684" s="190"/>
      <c r="AY684" s="190"/>
      <c r="AZ684" s="190"/>
      <c r="BA684" s="190"/>
      <c r="BB684" s="190"/>
      <c r="BC684" s="190"/>
      <c r="BD684" s="190"/>
      <c r="BE684" s="190"/>
      <c r="BF684" s="190"/>
      <c r="BG684" s="190"/>
      <c r="BH684" s="190"/>
      <c r="BI684" s="190"/>
      <c r="BJ684" s="190"/>
      <c r="BK684" s="190">
        <v>0</v>
      </c>
      <c r="BL684" s="190"/>
      <c r="BM684" s="190"/>
      <c r="BN684" s="190"/>
      <c r="BO684" s="190"/>
      <c r="BP684" s="190"/>
      <c r="BQ684" s="190"/>
      <c r="BR684" s="190"/>
      <c r="BS684" s="190"/>
      <c r="BT684" s="190"/>
      <c r="BU684" s="190"/>
      <c r="BV684" s="190"/>
      <c r="BW684" s="190"/>
      <c r="BX684" s="190"/>
      <c r="BY684" s="190"/>
      <c r="BZ684" s="190"/>
      <c r="CA684" s="191">
        <v>0</v>
      </c>
      <c r="CB684" s="191"/>
      <c r="CC684" s="191"/>
      <c r="CD684" s="191"/>
      <c r="CE684" s="191"/>
      <c r="CF684" s="191"/>
      <c r="CG684" s="191"/>
      <c r="CH684" s="191"/>
      <c r="CI684" s="191"/>
      <c r="CJ684" s="191"/>
      <c r="CK684" s="191"/>
      <c r="CL684" s="191"/>
      <c r="CM684" s="191"/>
      <c r="CN684" s="191"/>
      <c r="CO684" s="191"/>
      <c r="CP684" s="191"/>
    </row>
    <row r="685" spans="1:94" ht="25.5" customHeight="1">
      <c r="A685" s="218" t="s">
        <v>1144</v>
      </c>
      <c r="B685" s="218"/>
      <c r="C685" s="218"/>
      <c r="D685" s="218"/>
      <c r="E685" s="218"/>
      <c r="F685" s="218"/>
      <c r="G685" s="218"/>
      <c r="H685" s="219" t="s">
        <v>1145</v>
      </c>
      <c r="I685" s="219"/>
      <c r="J685" s="219"/>
      <c r="K685" s="219"/>
      <c r="L685" s="219"/>
      <c r="M685" s="219"/>
      <c r="N685" s="219"/>
      <c r="O685" s="219"/>
      <c r="P685" s="219"/>
      <c r="Q685" s="219"/>
      <c r="R685" s="219"/>
      <c r="S685" s="219"/>
      <c r="T685" s="219"/>
      <c r="U685" s="219"/>
      <c r="V685" s="219"/>
      <c r="W685" s="219"/>
      <c r="X685" s="219"/>
      <c r="Y685" s="219"/>
      <c r="Z685" s="219"/>
      <c r="AA685" s="219"/>
      <c r="AB685" s="219"/>
      <c r="AC685" s="219"/>
      <c r="AD685" s="219"/>
      <c r="AE685" s="219"/>
      <c r="AF685" s="219"/>
      <c r="AG685" s="219"/>
      <c r="AH685" s="219"/>
      <c r="AI685" s="219"/>
      <c r="AJ685" s="219"/>
      <c r="AK685" s="219"/>
      <c r="AL685" s="219"/>
      <c r="AM685" s="219"/>
      <c r="AN685" s="190">
        <v>0</v>
      </c>
      <c r="AO685" s="190"/>
      <c r="AP685" s="190"/>
      <c r="AQ685" s="190"/>
      <c r="AR685" s="190"/>
      <c r="AS685" s="190"/>
      <c r="AT685" s="190"/>
      <c r="AU685" s="190"/>
      <c r="AV685" s="190"/>
      <c r="AW685" s="190"/>
      <c r="AX685" s="190"/>
      <c r="AY685" s="190"/>
      <c r="AZ685" s="190"/>
      <c r="BA685" s="190"/>
      <c r="BB685" s="190"/>
      <c r="BC685" s="190"/>
      <c r="BD685" s="190"/>
      <c r="BE685" s="190"/>
      <c r="BF685" s="190"/>
      <c r="BG685" s="190"/>
      <c r="BH685" s="190"/>
      <c r="BI685" s="190"/>
      <c r="BJ685" s="190"/>
      <c r="BK685" s="190">
        <v>0</v>
      </c>
      <c r="BL685" s="190"/>
      <c r="BM685" s="190"/>
      <c r="BN685" s="190"/>
      <c r="BO685" s="190"/>
      <c r="BP685" s="190"/>
      <c r="BQ685" s="190"/>
      <c r="BR685" s="190"/>
      <c r="BS685" s="190"/>
      <c r="BT685" s="190"/>
      <c r="BU685" s="190"/>
      <c r="BV685" s="190"/>
      <c r="BW685" s="190"/>
      <c r="BX685" s="190"/>
      <c r="BY685" s="190"/>
      <c r="BZ685" s="190"/>
      <c r="CA685" s="191">
        <v>0</v>
      </c>
      <c r="CB685" s="191"/>
      <c r="CC685" s="191"/>
      <c r="CD685" s="191"/>
      <c r="CE685" s="191"/>
      <c r="CF685" s="191"/>
      <c r="CG685" s="191"/>
      <c r="CH685" s="191"/>
      <c r="CI685" s="191"/>
      <c r="CJ685" s="191"/>
      <c r="CK685" s="191"/>
      <c r="CL685" s="191"/>
      <c r="CM685" s="191"/>
      <c r="CN685" s="191"/>
      <c r="CO685" s="191"/>
      <c r="CP685" s="191"/>
    </row>
    <row r="686" spans="1:94" ht="15.75" customHeight="1">
      <c r="A686" s="218" t="s">
        <v>1146</v>
      </c>
      <c r="B686" s="218"/>
      <c r="C686" s="218"/>
      <c r="D686" s="218"/>
      <c r="E686" s="218"/>
      <c r="F686" s="218"/>
      <c r="G686" s="218"/>
      <c r="H686" s="219" t="s">
        <v>1147</v>
      </c>
      <c r="I686" s="219"/>
      <c r="J686" s="219"/>
      <c r="K686" s="219"/>
      <c r="L686" s="219"/>
      <c r="M686" s="219"/>
      <c r="N686" s="219"/>
      <c r="O686" s="219"/>
      <c r="P686" s="219"/>
      <c r="Q686" s="219"/>
      <c r="R686" s="219"/>
      <c r="S686" s="219"/>
      <c r="T686" s="219"/>
      <c r="U686" s="219"/>
      <c r="V686" s="219"/>
      <c r="W686" s="219"/>
      <c r="X686" s="219"/>
      <c r="Y686" s="219"/>
      <c r="Z686" s="219"/>
      <c r="AA686" s="219"/>
      <c r="AB686" s="219"/>
      <c r="AC686" s="219"/>
      <c r="AD686" s="219"/>
      <c r="AE686" s="219"/>
      <c r="AF686" s="219"/>
      <c r="AG686" s="219"/>
      <c r="AH686" s="219"/>
      <c r="AI686" s="219"/>
      <c r="AJ686" s="219"/>
      <c r="AK686" s="219"/>
      <c r="AL686" s="219"/>
      <c r="AM686" s="219"/>
      <c r="AN686" s="190">
        <v>1078577718</v>
      </c>
      <c r="AO686" s="190"/>
      <c r="AP686" s="190"/>
      <c r="AQ686" s="190"/>
      <c r="AR686" s="190"/>
      <c r="AS686" s="190"/>
      <c r="AT686" s="190"/>
      <c r="AU686" s="190"/>
      <c r="AV686" s="190"/>
      <c r="AW686" s="190"/>
      <c r="AX686" s="190"/>
      <c r="AY686" s="190"/>
      <c r="AZ686" s="190"/>
      <c r="BA686" s="190"/>
      <c r="BB686" s="190"/>
      <c r="BC686" s="190"/>
      <c r="BD686" s="190"/>
      <c r="BE686" s="190"/>
      <c r="BF686" s="190"/>
      <c r="BG686" s="190"/>
      <c r="BH686" s="190"/>
      <c r="BI686" s="190"/>
      <c r="BJ686" s="190"/>
      <c r="BK686" s="190">
        <v>0</v>
      </c>
      <c r="BL686" s="190"/>
      <c r="BM686" s="190"/>
      <c r="BN686" s="190"/>
      <c r="BO686" s="190"/>
      <c r="BP686" s="190"/>
      <c r="BQ686" s="190"/>
      <c r="BR686" s="190"/>
      <c r="BS686" s="190"/>
      <c r="BT686" s="190"/>
      <c r="BU686" s="190"/>
      <c r="BV686" s="190"/>
      <c r="BW686" s="190"/>
      <c r="BX686" s="190"/>
      <c r="BY686" s="190"/>
      <c r="BZ686" s="190"/>
      <c r="CA686" s="191">
        <v>0</v>
      </c>
      <c r="CB686" s="191"/>
      <c r="CC686" s="191"/>
      <c r="CD686" s="191"/>
      <c r="CE686" s="191"/>
      <c r="CF686" s="191"/>
      <c r="CG686" s="191"/>
      <c r="CH686" s="191"/>
      <c r="CI686" s="191"/>
      <c r="CJ686" s="191"/>
      <c r="CK686" s="191"/>
      <c r="CL686" s="191"/>
      <c r="CM686" s="191"/>
      <c r="CN686" s="191"/>
      <c r="CO686" s="191"/>
      <c r="CP686" s="191"/>
    </row>
    <row r="687" spans="1:94" ht="15.75" customHeight="1">
      <c r="A687" s="220"/>
      <c r="B687" s="220"/>
      <c r="C687" s="220"/>
      <c r="D687" s="220"/>
      <c r="E687" s="220"/>
      <c r="F687" s="220"/>
      <c r="G687" s="220"/>
      <c r="H687" s="221" t="s">
        <v>467</v>
      </c>
      <c r="I687" s="221"/>
      <c r="J687" s="221"/>
      <c r="K687" s="221"/>
      <c r="L687" s="221"/>
      <c r="M687" s="221"/>
      <c r="N687" s="221"/>
      <c r="O687" s="221"/>
      <c r="P687" s="221"/>
      <c r="Q687" s="221"/>
      <c r="R687" s="221"/>
      <c r="S687" s="221"/>
      <c r="T687" s="221"/>
      <c r="U687" s="221"/>
      <c r="V687" s="221"/>
      <c r="W687" s="221"/>
      <c r="X687" s="221"/>
      <c r="Y687" s="221"/>
      <c r="Z687" s="221"/>
      <c r="AA687" s="221"/>
      <c r="AB687" s="221"/>
      <c r="AC687" s="221"/>
      <c r="AD687" s="221"/>
      <c r="AE687" s="221"/>
      <c r="AF687" s="221"/>
      <c r="AG687" s="221"/>
      <c r="AH687" s="221"/>
      <c r="AI687" s="221"/>
      <c r="AJ687" s="221"/>
      <c r="AK687" s="221"/>
      <c r="AL687" s="221"/>
      <c r="AM687" s="221"/>
      <c r="AN687" s="200">
        <f>AN684+AN686</f>
        <v>1977507272</v>
      </c>
      <c r="AO687" s="200"/>
      <c r="AP687" s="200"/>
      <c r="AQ687" s="200"/>
      <c r="AR687" s="200"/>
      <c r="AS687" s="200"/>
      <c r="AT687" s="200"/>
      <c r="AU687" s="200"/>
      <c r="AV687" s="200"/>
      <c r="AW687" s="200"/>
      <c r="AX687" s="200"/>
      <c r="AY687" s="200"/>
      <c r="AZ687" s="200"/>
      <c r="BA687" s="200"/>
      <c r="BB687" s="200"/>
      <c r="BC687" s="200"/>
      <c r="BD687" s="200"/>
      <c r="BE687" s="200"/>
      <c r="BF687" s="200"/>
      <c r="BG687" s="200"/>
      <c r="BH687" s="200"/>
      <c r="BI687" s="200"/>
      <c r="BJ687" s="200"/>
      <c r="BK687" s="200">
        <v>0</v>
      </c>
      <c r="BL687" s="200"/>
      <c r="BM687" s="200"/>
      <c r="BN687" s="200"/>
      <c r="BO687" s="200"/>
      <c r="BP687" s="200"/>
      <c r="BQ687" s="200"/>
      <c r="BR687" s="200"/>
      <c r="BS687" s="200"/>
      <c r="BT687" s="200"/>
      <c r="BU687" s="200"/>
      <c r="BV687" s="200"/>
      <c r="BW687" s="200"/>
      <c r="BX687" s="200"/>
      <c r="BY687" s="200"/>
      <c r="BZ687" s="200"/>
      <c r="CA687" s="201">
        <v>0</v>
      </c>
      <c r="CB687" s="201"/>
      <c r="CC687" s="201"/>
      <c r="CD687" s="201"/>
      <c r="CE687" s="201"/>
      <c r="CF687" s="201"/>
      <c r="CG687" s="201"/>
      <c r="CH687" s="201"/>
      <c r="CI687" s="201"/>
      <c r="CJ687" s="201"/>
      <c r="CK687" s="201"/>
      <c r="CL687" s="201"/>
      <c r="CM687" s="201"/>
      <c r="CN687" s="201"/>
      <c r="CO687" s="201"/>
      <c r="CP687" s="201"/>
    </row>
    <row r="688" spans="1:94" ht="50.25" customHeight="1">
      <c r="A688" s="118"/>
    </row>
    <row r="689" spans="1:94" ht="15.75" customHeight="1">
      <c r="A689" s="125"/>
    </row>
    <row r="690" spans="1:94" ht="15.75" customHeight="1">
      <c r="A690" s="127"/>
    </row>
    <row r="691" spans="1:94" ht="15.75" customHeight="1">
      <c r="A691" s="192" t="s">
        <v>65</v>
      </c>
      <c r="B691" s="192"/>
      <c r="C691" s="192"/>
      <c r="D691" s="192"/>
      <c r="E691" s="192"/>
      <c r="F691" s="192"/>
      <c r="G691" s="192"/>
      <c r="H691" s="193" t="s">
        <v>1148</v>
      </c>
      <c r="I691" s="193"/>
      <c r="J691" s="193"/>
      <c r="K691" s="193"/>
      <c r="L691" s="193"/>
      <c r="M691" s="193"/>
      <c r="N691" s="193"/>
      <c r="O691" s="193"/>
      <c r="P691" s="193"/>
      <c r="Q691" s="193"/>
      <c r="R691" s="193"/>
      <c r="S691" s="193"/>
      <c r="T691" s="193"/>
      <c r="U691" s="193"/>
      <c r="V691" s="193"/>
      <c r="W691" s="193"/>
      <c r="X691" s="193"/>
      <c r="Y691" s="193"/>
      <c r="Z691" s="193"/>
      <c r="AA691" s="193"/>
      <c r="AB691" s="193"/>
      <c r="AC691" s="193"/>
      <c r="AD691" s="193"/>
      <c r="AE691" s="193"/>
      <c r="AF691" s="193"/>
      <c r="AG691" s="193"/>
      <c r="AH691" s="193"/>
      <c r="AI691" s="193"/>
      <c r="AJ691" s="193"/>
      <c r="AK691" s="193"/>
      <c r="AL691" s="193"/>
      <c r="AM691" s="193"/>
      <c r="AN691" s="193" t="s">
        <v>709</v>
      </c>
      <c r="AO691" s="193"/>
      <c r="AP691" s="193"/>
      <c r="AQ691" s="193"/>
      <c r="AR691" s="193"/>
      <c r="AS691" s="193"/>
      <c r="AT691" s="193"/>
      <c r="AU691" s="193"/>
      <c r="AV691" s="193"/>
      <c r="AW691" s="193"/>
      <c r="AX691" s="193"/>
      <c r="AY691" s="193"/>
      <c r="AZ691" s="193"/>
      <c r="BA691" s="193"/>
      <c r="BB691" s="193"/>
      <c r="BC691" s="193"/>
      <c r="BD691" s="193"/>
      <c r="BE691" s="193"/>
      <c r="BF691" s="193"/>
      <c r="BG691" s="193"/>
      <c r="BH691" s="193"/>
      <c r="BI691" s="193"/>
      <c r="BJ691" s="193"/>
      <c r="BK691" s="193"/>
      <c r="BL691" s="193"/>
      <c r="BM691" s="193"/>
      <c r="BN691" s="193"/>
      <c r="BO691" s="193"/>
      <c r="BP691" s="193"/>
      <c r="BQ691" s="193"/>
      <c r="BR691" s="193"/>
      <c r="BS691" s="193"/>
      <c r="BT691" s="193"/>
      <c r="BU691" s="193"/>
      <c r="BV691" s="193"/>
      <c r="BW691" s="193"/>
      <c r="BX691" s="193"/>
      <c r="BY691" s="193"/>
      <c r="BZ691" s="193"/>
      <c r="CA691" s="194" t="s">
        <v>710</v>
      </c>
      <c r="CB691" s="194"/>
      <c r="CC691" s="194"/>
      <c r="CD691" s="194"/>
      <c r="CE691" s="194"/>
      <c r="CF691" s="194"/>
      <c r="CG691" s="194"/>
      <c r="CH691" s="194"/>
      <c r="CI691" s="194"/>
      <c r="CJ691" s="194"/>
      <c r="CK691" s="194"/>
      <c r="CL691" s="194"/>
      <c r="CM691" s="194"/>
      <c r="CN691" s="194"/>
      <c r="CO691" s="194"/>
      <c r="CP691" s="194"/>
    </row>
    <row r="692" spans="1:94" ht="15.75" customHeight="1">
      <c r="A692" s="192"/>
      <c r="B692" s="192"/>
      <c r="C692" s="192"/>
      <c r="D692" s="192"/>
      <c r="E692" s="192"/>
      <c r="F692" s="192"/>
      <c r="G692" s="192"/>
      <c r="H692" s="193"/>
      <c r="I692" s="193"/>
      <c r="J692" s="193"/>
      <c r="K692" s="193"/>
      <c r="L692" s="193"/>
      <c r="M692" s="193"/>
      <c r="N692" s="193"/>
      <c r="O692" s="193"/>
      <c r="P692" s="193"/>
      <c r="Q692" s="193"/>
      <c r="R692" s="193"/>
      <c r="S692" s="193"/>
      <c r="T692" s="193"/>
      <c r="U692" s="193"/>
      <c r="V692" s="193"/>
      <c r="W692" s="193"/>
      <c r="X692" s="193"/>
      <c r="Y692" s="193"/>
      <c r="Z692" s="193"/>
      <c r="AA692" s="193"/>
      <c r="AB692" s="193"/>
      <c r="AC692" s="193"/>
      <c r="AD692" s="193"/>
      <c r="AE692" s="193"/>
      <c r="AF692" s="193"/>
      <c r="AG692" s="193"/>
      <c r="AH692" s="193"/>
      <c r="AI692" s="193"/>
      <c r="AJ692" s="193"/>
      <c r="AK692" s="193"/>
      <c r="AL692" s="193"/>
      <c r="AM692" s="193"/>
      <c r="AN692" s="202" t="s">
        <v>1137</v>
      </c>
      <c r="AO692" s="202"/>
      <c r="AP692" s="202"/>
      <c r="AQ692" s="202"/>
      <c r="AR692" s="202"/>
      <c r="AS692" s="202"/>
      <c r="AT692" s="202"/>
      <c r="AU692" s="202"/>
      <c r="AV692" s="202"/>
      <c r="AW692" s="202"/>
      <c r="AX692" s="202"/>
      <c r="AY692" s="202"/>
      <c r="AZ692" s="202"/>
      <c r="BA692" s="202"/>
      <c r="BB692" s="202"/>
      <c r="BC692" s="202"/>
      <c r="BD692" s="202"/>
      <c r="BE692" s="202"/>
      <c r="BF692" s="202"/>
      <c r="BG692" s="202"/>
      <c r="BH692" s="202"/>
      <c r="BI692" s="202"/>
      <c r="BJ692" s="202"/>
      <c r="BK692" s="202" t="s">
        <v>1138</v>
      </c>
      <c r="BL692" s="202"/>
      <c r="BM692" s="202"/>
      <c r="BN692" s="202"/>
      <c r="BO692" s="202"/>
      <c r="BP692" s="202"/>
      <c r="BQ692" s="202"/>
      <c r="BR692" s="202"/>
      <c r="BS692" s="202"/>
      <c r="BT692" s="202"/>
      <c r="BU692" s="202"/>
      <c r="BV692" s="202"/>
      <c r="BW692" s="202"/>
      <c r="BX692" s="202"/>
      <c r="BY692" s="202"/>
      <c r="BZ692" s="202"/>
      <c r="CA692" s="194"/>
      <c r="CB692" s="194"/>
      <c r="CC692" s="194"/>
      <c r="CD692" s="194"/>
      <c r="CE692" s="194"/>
      <c r="CF692" s="194"/>
      <c r="CG692" s="194"/>
      <c r="CH692" s="194"/>
      <c r="CI692" s="194"/>
      <c r="CJ692" s="194"/>
      <c r="CK692" s="194"/>
      <c r="CL692" s="194"/>
      <c r="CM692" s="194"/>
      <c r="CN692" s="194"/>
      <c r="CO692" s="194"/>
      <c r="CP692" s="194"/>
    </row>
    <row r="693" spans="1:94" ht="15.75" customHeight="1">
      <c r="A693" s="216" t="s">
        <v>879</v>
      </c>
      <c r="B693" s="216"/>
      <c r="C693" s="216"/>
      <c r="D693" s="216"/>
      <c r="E693" s="216"/>
      <c r="F693" s="216"/>
      <c r="G693" s="216"/>
      <c r="H693" s="217" t="s">
        <v>1149</v>
      </c>
      <c r="I693" s="217"/>
      <c r="J693" s="217"/>
      <c r="K693" s="217"/>
      <c r="L693" s="217"/>
      <c r="M693" s="217"/>
      <c r="N693" s="217"/>
      <c r="O693" s="217"/>
      <c r="P693" s="217"/>
      <c r="Q693" s="217"/>
      <c r="R693" s="217"/>
      <c r="S693" s="217"/>
      <c r="T693" s="217"/>
      <c r="U693" s="217"/>
      <c r="V693" s="217"/>
      <c r="W693" s="217"/>
      <c r="X693" s="217"/>
      <c r="Y693" s="217"/>
      <c r="Z693" s="217"/>
      <c r="AA693" s="217"/>
      <c r="AB693" s="217"/>
      <c r="AC693" s="217"/>
      <c r="AD693" s="217"/>
      <c r="AE693" s="217"/>
      <c r="AF693" s="217"/>
      <c r="AG693" s="217"/>
      <c r="AH693" s="217"/>
      <c r="AI693" s="217"/>
      <c r="AJ693" s="217"/>
      <c r="AK693" s="217"/>
      <c r="AL693" s="217"/>
      <c r="AM693" s="217"/>
      <c r="AN693" s="196"/>
      <c r="AO693" s="196"/>
      <c r="AP693" s="196"/>
      <c r="AQ693" s="196"/>
      <c r="AR693" s="196"/>
      <c r="AS693" s="196"/>
      <c r="AT693" s="196"/>
      <c r="AU693" s="196"/>
      <c r="AV693" s="196"/>
      <c r="AW693" s="196"/>
      <c r="AX693" s="196"/>
      <c r="AY693" s="196"/>
      <c r="AZ693" s="196"/>
      <c r="BA693" s="196"/>
      <c r="BB693" s="196"/>
      <c r="BC693" s="196"/>
      <c r="BD693" s="196"/>
      <c r="BE693" s="196"/>
      <c r="BF693" s="196"/>
      <c r="BG693" s="196"/>
      <c r="BH693" s="196"/>
      <c r="BI693" s="196"/>
      <c r="BJ693" s="196"/>
      <c r="BK693" s="196"/>
      <c r="BL693" s="196"/>
      <c r="BM693" s="196"/>
      <c r="BN693" s="196"/>
      <c r="BO693" s="196"/>
      <c r="BP693" s="196"/>
      <c r="BQ693" s="196"/>
      <c r="BR693" s="196"/>
      <c r="BS693" s="196"/>
      <c r="BT693" s="196"/>
      <c r="BU693" s="196"/>
      <c r="BV693" s="196"/>
      <c r="BW693" s="196"/>
      <c r="BX693" s="196"/>
      <c r="BY693" s="196"/>
      <c r="BZ693" s="196"/>
      <c r="CA693" s="197">
        <v>0</v>
      </c>
      <c r="CB693" s="197"/>
      <c r="CC693" s="197"/>
      <c r="CD693" s="197"/>
      <c r="CE693" s="197"/>
      <c r="CF693" s="197"/>
      <c r="CG693" s="197"/>
      <c r="CH693" s="197"/>
      <c r="CI693" s="197"/>
      <c r="CJ693" s="197"/>
      <c r="CK693" s="197"/>
      <c r="CL693" s="197"/>
      <c r="CM693" s="197"/>
      <c r="CN693" s="197"/>
      <c r="CO693" s="197"/>
      <c r="CP693" s="197"/>
    </row>
    <row r="694" spans="1:94" ht="15.75" customHeight="1">
      <c r="A694" s="218" t="s">
        <v>1140</v>
      </c>
      <c r="B694" s="218"/>
      <c r="C694" s="218"/>
      <c r="D694" s="218"/>
      <c r="E694" s="218"/>
      <c r="F694" s="218"/>
      <c r="G694" s="218"/>
      <c r="H694" s="219" t="s">
        <v>1150</v>
      </c>
      <c r="I694" s="219"/>
      <c r="J694" s="219"/>
      <c r="K694" s="219"/>
      <c r="L694" s="219"/>
      <c r="M694" s="219"/>
      <c r="N694" s="219"/>
      <c r="O694" s="219"/>
      <c r="P694" s="219"/>
      <c r="Q694" s="219"/>
      <c r="R694" s="219"/>
      <c r="S694" s="219"/>
      <c r="T694" s="219"/>
      <c r="U694" s="219"/>
      <c r="V694" s="219"/>
      <c r="W694" s="219"/>
      <c r="X694" s="219"/>
      <c r="Y694" s="219"/>
      <c r="Z694" s="219"/>
      <c r="AA694" s="219"/>
      <c r="AB694" s="219"/>
      <c r="AC694" s="219"/>
      <c r="AD694" s="219"/>
      <c r="AE694" s="219"/>
      <c r="AF694" s="219"/>
      <c r="AG694" s="219"/>
      <c r="AH694" s="219"/>
      <c r="AI694" s="219"/>
      <c r="AJ694" s="219"/>
      <c r="AK694" s="219"/>
      <c r="AL694" s="219"/>
      <c r="AM694" s="219"/>
      <c r="AN694" s="190">
        <v>0</v>
      </c>
      <c r="AO694" s="190"/>
      <c r="AP694" s="190"/>
      <c r="AQ694" s="190"/>
      <c r="AR694" s="190"/>
      <c r="AS694" s="190"/>
      <c r="AT694" s="190"/>
      <c r="AU694" s="190"/>
      <c r="AV694" s="190"/>
      <c r="AW694" s="190"/>
      <c r="AX694" s="190"/>
      <c r="AY694" s="190"/>
      <c r="AZ694" s="190"/>
      <c r="BA694" s="190"/>
      <c r="BB694" s="190"/>
      <c r="BC694" s="190"/>
      <c r="BD694" s="190"/>
      <c r="BE694" s="190"/>
      <c r="BF694" s="190"/>
      <c r="BG694" s="190"/>
      <c r="BH694" s="190"/>
      <c r="BI694" s="190"/>
      <c r="BJ694" s="190"/>
      <c r="BK694" s="190">
        <v>0</v>
      </c>
      <c r="BL694" s="190"/>
      <c r="BM694" s="190"/>
      <c r="BN694" s="190"/>
      <c r="BO694" s="190"/>
      <c r="BP694" s="190"/>
      <c r="BQ694" s="190"/>
      <c r="BR694" s="190"/>
      <c r="BS694" s="190"/>
      <c r="BT694" s="190"/>
      <c r="BU694" s="190"/>
      <c r="BV694" s="190"/>
      <c r="BW694" s="190"/>
      <c r="BX694" s="190"/>
      <c r="BY694" s="190"/>
      <c r="BZ694" s="190"/>
      <c r="CA694" s="191">
        <v>0</v>
      </c>
      <c r="CB694" s="191"/>
      <c r="CC694" s="191"/>
      <c r="CD694" s="191"/>
      <c r="CE694" s="191"/>
      <c r="CF694" s="191"/>
      <c r="CG694" s="191"/>
      <c r="CH694" s="191"/>
      <c r="CI694" s="191"/>
      <c r="CJ694" s="191"/>
      <c r="CK694" s="191"/>
      <c r="CL694" s="191"/>
      <c r="CM694" s="191"/>
      <c r="CN694" s="191"/>
      <c r="CO694" s="191"/>
      <c r="CP694" s="191"/>
    </row>
    <row r="695" spans="1:94" ht="15.75" customHeight="1">
      <c r="A695" s="218" t="s">
        <v>1142</v>
      </c>
      <c r="B695" s="218"/>
      <c r="C695" s="218"/>
      <c r="D695" s="218"/>
      <c r="E695" s="218"/>
      <c r="F695" s="218"/>
      <c r="G695" s="218"/>
      <c r="H695" s="219" t="s">
        <v>1151</v>
      </c>
      <c r="I695" s="219"/>
      <c r="J695" s="219"/>
      <c r="K695" s="219"/>
      <c r="L695" s="219"/>
      <c r="M695" s="219"/>
      <c r="N695" s="219"/>
      <c r="O695" s="219"/>
      <c r="P695" s="219"/>
      <c r="Q695" s="219"/>
      <c r="R695" s="219"/>
      <c r="S695" s="219"/>
      <c r="T695" s="219"/>
      <c r="U695" s="219"/>
      <c r="V695" s="219"/>
      <c r="W695" s="219"/>
      <c r="X695" s="219"/>
      <c r="Y695" s="219"/>
      <c r="Z695" s="219"/>
      <c r="AA695" s="219"/>
      <c r="AB695" s="219"/>
      <c r="AC695" s="219"/>
      <c r="AD695" s="219"/>
      <c r="AE695" s="219"/>
      <c r="AF695" s="219"/>
      <c r="AG695" s="219"/>
      <c r="AH695" s="219"/>
      <c r="AI695" s="219"/>
      <c r="AJ695" s="219"/>
      <c r="AK695" s="219"/>
      <c r="AL695" s="219"/>
      <c r="AM695" s="219"/>
      <c r="AN695" s="190"/>
      <c r="AO695" s="190"/>
      <c r="AP695" s="190"/>
      <c r="AQ695" s="190"/>
      <c r="AR695" s="190"/>
      <c r="AS695" s="190"/>
      <c r="AT695" s="190"/>
      <c r="AU695" s="190"/>
      <c r="AV695" s="190"/>
      <c r="AW695" s="190"/>
      <c r="AX695" s="190"/>
      <c r="AY695" s="190"/>
      <c r="AZ695" s="190"/>
      <c r="BA695" s="190"/>
      <c r="BB695" s="190"/>
      <c r="BC695" s="190"/>
      <c r="BD695" s="190"/>
      <c r="BE695" s="190"/>
      <c r="BF695" s="190"/>
      <c r="BG695" s="190"/>
      <c r="BH695" s="190"/>
      <c r="BI695" s="190"/>
      <c r="BJ695" s="190"/>
      <c r="BK695" s="190"/>
      <c r="BL695" s="190"/>
      <c r="BM695" s="190"/>
      <c r="BN695" s="190"/>
      <c r="BO695" s="190"/>
      <c r="BP695" s="190"/>
      <c r="BQ695" s="190"/>
      <c r="BR695" s="190"/>
      <c r="BS695" s="190"/>
      <c r="BT695" s="190"/>
      <c r="BU695" s="190"/>
      <c r="BV695" s="190"/>
      <c r="BW695" s="190"/>
      <c r="BX695" s="190"/>
      <c r="BY695" s="190"/>
      <c r="BZ695" s="190"/>
      <c r="CA695" s="191">
        <v>0</v>
      </c>
      <c r="CB695" s="191"/>
      <c r="CC695" s="191"/>
      <c r="CD695" s="191"/>
      <c r="CE695" s="191"/>
      <c r="CF695" s="191"/>
      <c r="CG695" s="191"/>
      <c r="CH695" s="191"/>
      <c r="CI695" s="191"/>
      <c r="CJ695" s="191"/>
      <c r="CK695" s="191"/>
      <c r="CL695" s="191"/>
      <c r="CM695" s="191"/>
      <c r="CN695" s="191"/>
      <c r="CO695" s="191"/>
      <c r="CP695" s="191"/>
    </row>
    <row r="696" spans="1:94" ht="25.5" customHeight="1">
      <c r="A696" s="218" t="s">
        <v>1144</v>
      </c>
      <c r="B696" s="218"/>
      <c r="C696" s="218"/>
      <c r="D696" s="218"/>
      <c r="E696" s="218"/>
      <c r="F696" s="218"/>
      <c r="G696" s="218"/>
      <c r="H696" s="219" t="s">
        <v>1152</v>
      </c>
      <c r="I696" s="219"/>
      <c r="J696" s="219"/>
      <c r="K696" s="219"/>
      <c r="L696" s="219"/>
      <c r="M696" s="219"/>
      <c r="N696" s="219"/>
      <c r="O696" s="219"/>
      <c r="P696" s="219"/>
      <c r="Q696" s="219"/>
      <c r="R696" s="219"/>
      <c r="S696" s="219"/>
      <c r="T696" s="219"/>
      <c r="U696" s="219"/>
      <c r="V696" s="219"/>
      <c r="W696" s="219"/>
      <c r="X696" s="219"/>
      <c r="Y696" s="219"/>
      <c r="Z696" s="219"/>
      <c r="AA696" s="219"/>
      <c r="AB696" s="219"/>
      <c r="AC696" s="219"/>
      <c r="AD696" s="219"/>
      <c r="AE696" s="219"/>
      <c r="AF696" s="219"/>
      <c r="AG696" s="219"/>
      <c r="AH696" s="219"/>
      <c r="AI696" s="219"/>
      <c r="AJ696" s="219"/>
      <c r="AK696" s="219"/>
      <c r="AL696" s="219"/>
      <c r="AM696" s="219"/>
      <c r="AN696" s="190"/>
      <c r="AO696" s="190"/>
      <c r="AP696" s="190"/>
      <c r="AQ696" s="190"/>
      <c r="AR696" s="190"/>
      <c r="AS696" s="190"/>
      <c r="AT696" s="190"/>
      <c r="AU696" s="190"/>
      <c r="AV696" s="190"/>
      <c r="AW696" s="190"/>
      <c r="AX696" s="190"/>
      <c r="AY696" s="190"/>
      <c r="AZ696" s="190"/>
      <c r="BA696" s="190"/>
      <c r="BB696" s="190"/>
      <c r="BC696" s="190"/>
      <c r="BD696" s="190"/>
      <c r="BE696" s="190"/>
      <c r="BF696" s="190"/>
      <c r="BG696" s="190"/>
      <c r="BH696" s="190"/>
      <c r="BI696" s="190"/>
      <c r="BJ696" s="190"/>
      <c r="BK696" s="190"/>
      <c r="BL696" s="190"/>
      <c r="BM696" s="190"/>
      <c r="BN696" s="190"/>
      <c r="BO696" s="190"/>
      <c r="BP696" s="190"/>
      <c r="BQ696" s="190"/>
      <c r="BR696" s="190"/>
      <c r="BS696" s="190"/>
      <c r="BT696" s="190"/>
      <c r="BU696" s="190"/>
      <c r="BV696" s="190"/>
      <c r="BW696" s="190"/>
      <c r="BX696" s="190"/>
      <c r="BY696" s="190"/>
      <c r="BZ696" s="190"/>
      <c r="CA696" s="191">
        <v>0</v>
      </c>
      <c r="CB696" s="191"/>
      <c r="CC696" s="191"/>
      <c r="CD696" s="191"/>
      <c r="CE696" s="191"/>
      <c r="CF696" s="191"/>
      <c r="CG696" s="191"/>
      <c r="CH696" s="191"/>
      <c r="CI696" s="191"/>
      <c r="CJ696" s="191"/>
      <c r="CK696" s="191"/>
      <c r="CL696" s="191"/>
      <c r="CM696" s="191"/>
      <c r="CN696" s="191"/>
      <c r="CO696" s="191"/>
      <c r="CP696" s="191"/>
    </row>
    <row r="697" spans="1:94" ht="15.75" customHeight="1">
      <c r="A697" s="218" t="s">
        <v>1146</v>
      </c>
      <c r="B697" s="218"/>
      <c r="C697" s="218"/>
      <c r="D697" s="218"/>
      <c r="E697" s="218"/>
      <c r="F697" s="218"/>
      <c r="G697" s="218"/>
      <c r="H697" s="219" t="s">
        <v>1153</v>
      </c>
      <c r="I697" s="219"/>
      <c r="J697" s="219"/>
      <c r="K697" s="219"/>
      <c r="L697" s="219"/>
      <c r="M697" s="219"/>
      <c r="N697" s="219"/>
      <c r="O697" s="219"/>
      <c r="P697" s="219"/>
      <c r="Q697" s="219"/>
      <c r="R697" s="219"/>
      <c r="S697" s="219"/>
      <c r="T697" s="219"/>
      <c r="U697" s="219"/>
      <c r="V697" s="219"/>
      <c r="W697" s="219"/>
      <c r="X697" s="219"/>
      <c r="Y697" s="219"/>
      <c r="Z697" s="219"/>
      <c r="AA697" s="219"/>
      <c r="AB697" s="219"/>
      <c r="AC697" s="219"/>
      <c r="AD697" s="219"/>
      <c r="AE697" s="219"/>
      <c r="AF697" s="219"/>
      <c r="AG697" s="219"/>
      <c r="AH697" s="219"/>
      <c r="AI697" s="219"/>
      <c r="AJ697" s="219"/>
      <c r="AK697" s="219"/>
      <c r="AL697" s="219"/>
      <c r="AM697" s="219"/>
      <c r="AN697" s="190">
        <v>0</v>
      </c>
      <c r="AO697" s="190"/>
      <c r="AP697" s="190"/>
      <c r="AQ697" s="190"/>
      <c r="AR697" s="190"/>
      <c r="AS697" s="190"/>
      <c r="AT697" s="190"/>
      <c r="AU697" s="190"/>
      <c r="AV697" s="190"/>
      <c r="AW697" s="190"/>
      <c r="AX697" s="190"/>
      <c r="AY697" s="190"/>
      <c r="AZ697" s="190"/>
      <c r="BA697" s="190"/>
      <c r="BB697" s="190"/>
      <c r="BC697" s="190"/>
      <c r="BD697" s="190"/>
      <c r="BE697" s="190"/>
      <c r="BF697" s="190"/>
      <c r="BG697" s="190"/>
      <c r="BH697" s="190"/>
      <c r="BI697" s="190"/>
      <c r="BJ697" s="190"/>
      <c r="BK697" s="190">
        <v>0</v>
      </c>
      <c r="BL697" s="190"/>
      <c r="BM697" s="190"/>
      <c r="BN697" s="190"/>
      <c r="BO697" s="190"/>
      <c r="BP697" s="190"/>
      <c r="BQ697" s="190"/>
      <c r="BR697" s="190"/>
      <c r="BS697" s="190"/>
      <c r="BT697" s="190"/>
      <c r="BU697" s="190"/>
      <c r="BV697" s="190"/>
      <c r="BW697" s="190"/>
      <c r="BX697" s="190"/>
      <c r="BY697" s="190"/>
      <c r="BZ697" s="190"/>
      <c r="CA697" s="191">
        <v>0</v>
      </c>
      <c r="CB697" s="191"/>
      <c r="CC697" s="191"/>
      <c r="CD697" s="191"/>
      <c r="CE697" s="191"/>
      <c r="CF697" s="191"/>
      <c r="CG697" s="191"/>
      <c r="CH697" s="191"/>
      <c r="CI697" s="191"/>
      <c r="CJ697" s="191"/>
      <c r="CK697" s="191"/>
      <c r="CL697" s="191"/>
      <c r="CM697" s="191"/>
      <c r="CN697" s="191"/>
      <c r="CO697" s="191"/>
      <c r="CP697" s="191"/>
    </row>
    <row r="698" spans="1:94" ht="15.75" customHeight="1">
      <c r="A698" s="218" t="s">
        <v>1154</v>
      </c>
      <c r="B698" s="218"/>
      <c r="C698" s="218"/>
      <c r="D698" s="218"/>
      <c r="E698" s="218"/>
      <c r="F698" s="218"/>
      <c r="G698" s="218"/>
      <c r="H698" s="219" t="s">
        <v>1155</v>
      </c>
      <c r="I698" s="219"/>
      <c r="J698" s="219"/>
      <c r="K698" s="219"/>
      <c r="L698" s="219"/>
      <c r="M698" s="219"/>
      <c r="N698" s="219"/>
      <c r="O698" s="219"/>
      <c r="P698" s="219"/>
      <c r="Q698" s="219"/>
      <c r="R698" s="219"/>
      <c r="S698" s="219"/>
      <c r="T698" s="219"/>
      <c r="U698" s="219"/>
      <c r="V698" s="219"/>
      <c r="W698" s="219"/>
      <c r="X698" s="219"/>
      <c r="Y698" s="219"/>
      <c r="Z698" s="219"/>
      <c r="AA698" s="219"/>
      <c r="AB698" s="219"/>
      <c r="AC698" s="219"/>
      <c r="AD698" s="219"/>
      <c r="AE698" s="219"/>
      <c r="AF698" s="219"/>
      <c r="AG698" s="219"/>
      <c r="AH698" s="219"/>
      <c r="AI698" s="219"/>
      <c r="AJ698" s="219"/>
      <c r="AK698" s="219"/>
      <c r="AL698" s="219"/>
      <c r="AM698" s="219"/>
      <c r="AN698" s="190">
        <v>76420626</v>
      </c>
      <c r="AO698" s="190"/>
      <c r="AP698" s="190"/>
      <c r="AQ698" s="190"/>
      <c r="AR698" s="190"/>
      <c r="AS698" s="190"/>
      <c r="AT698" s="190"/>
      <c r="AU698" s="190"/>
      <c r="AV698" s="190"/>
      <c r="AW698" s="190"/>
      <c r="AX698" s="190"/>
      <c r="AY698" s="190"/>
      <c r="AZ698" s="190"/>
      <c r="BA698" s="190"/>
      <c r="BB698" s="190"/>
      <c r="BC698" s="190"/>
      <c r="BD698" s="190"/>
      <c r="BE698" s="190"/>
      <c r="BF698" s="190"/>
      <c r="BG698" s="190"/>
      <c r="BH698" s="190"/>
      <c r="BI698" s="190"/>
      <c r="BJ698" s="190"/>
      <c r="BK698" s="190">
        <v>0</v>
      </c>
      <c r="BL698" s="190"/>
      <c r="BM698" s="190"/>
      <c r="BN698" s="190"/>
      <c r="BO698" s="190"/>
      <c r="BP698" s="190"/>
      <c r="BQ698" s="190"/>
      <c r="BR698" s="190"/>
      <c r="BS698" s="190"/>
      <c r="BT698" s="190"/>
      <c r="BU698" s="190"/>
      <c r="BV698" s="190"/>
      <c r="BW698" s="190"/>
      <c r="BX698" s="190"/>
      <c r="BY698" s="190"/>
      <c r="BZ698" s="190"/>
      <c r="CA698" s="191">
        <v>0</v>
      </c>
      <c r="CB698" s="191"/>
      <c r="CC698" s="191"/>
      <c r="CD698" s="191"/>
      <c r="CE698" s="191"/>
      <c r="CF698" s="191"/>
      <c r="CG698" s="191"/>
      <c r="CH698" s="191"/>
      <c r="CI698" s="191"/>
      <c r="CJ698" s="191"/>
      <c r="CK698" s="191"/>
      <c r="CL698" s="191"/>
      <c r="CM698" s="191"/>
      <c r="CN698" s="191"/>
      <c r="CO698" s="191"/>
      <c r="CP698" s="191"/>
    </row>
    <row r="699" spans="1:94" ht="15.75" customHeight="1">
      <c r="A699" s="220"/>
      <c r="B699" s="220"/>
      <c r="C699" s="220"/>
      <c r="D699" s="220"/>
      <c r="E699" s="220"/>
      <c r="F699" s="220"/>
      <c r="G699" s="220"/>
      <c r="H699" s="221" t="s">
        <v>467</v>
      </c>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00">
        <f>AN698</f>
        <v>76420626</v>
      </c>
      <c r="AO699" s="200"/>
      <c r="AP699" s="200"/>
      <c r="AQ699" s="200"/>
      <c r="AR699" s="200"/>
      <c r="AS699" s="200"/>
      <c r="AT699" s="200"/>
      <c r="AU699" s="200"/>
      <c r="AV699" s="200"/>
      <c r="AW699" s="200"/>
      <c r="AX699" s="200"/>
      <c r="AY699" s="200"/>
      <c r="AZ699" s="200"/>
      <c r="BA699" s="200"/>
      <c r="BB699" s="200"/>
      <c r="BC699" s="200"/>
      <c r="BD699" s="200"/>
      <c r="BE699" s="200"/>
      <c r="BF699" s="200"/>
      <c r="BG699" s="200"/>
      <c r="BH699" s="200"/>
      <c r="BI699" s="200"/>
      <c r="BJ699" s="200"/>
      <c r="BK699" s="200"/>
      <c r="BL699" s="200"/>
      <c r="BM699" s="200"/>
      <c r="BN699" s="200"/>
      <c r="BO699" s="200"/>
      <c r="BP699" s="200"/>
      <c r="BQ699" s="200"/>
      <c r="BR699" s="200"/>
      <c r="BS699" s="200"/>
      <c r="BT699" s="200"/>
      <c r="BU699" s="200"/>
      <c r="BV699" s="200"/>
      <c r="BW699" s="200"/>
      <c r="BX699" s="200"/>
      <c r="BY699" s="200"/>
      <c r="BZ699" s="200"/>
      <c r="CA699" s="201">
        <v>0</v>
      </c>
      <c r="CB699" s="201"/>
      <c r="CC699" s="201"/>
      <c r="CD699" s="201"/>
      <c r="CE699" s="201"/>
      <c r="CF699" s="201"/>
      <c r="CG699" s="201"/>
      <c r="CH699" s="201"/>
      <c r="CI699" s="201"/>
      <c r="CJ699" s="201"/>
      <c r="CK699" s="201"/>
      <c r="CL699" s="201"/>
      <c r="CM699" s="201"/>
      <c r="CN699" s="201"/>
      <c r="CO699" s="201"/>
      <c r="CP699" s="201"/>
    </row>
    <row r="700" spans="1:94" ht="15.75" customHeight="1">
      <c r="A700" s="125"/>
    </row>
    <row r="701" spans="1:94" ht="15.75" customHeight="1">
      <c r="A701" s="111"/>
    </row>
    <row r="702" spans="1:94" ht="15.75" customHeight="1">
      <c r="A702" s="192" t="s">
        <v>65</v>
      </c>
      <c r="B702" s="192"/>
      <c r="C702" s="192"/>
      <c r="D702" s="192"/>
      <c r="E702" s="192"/>
      <c r="F702" s="192"/>
      <c r="G702" s="192"/>
      <c r="H702" s="193" t="s">
        <v>1156</v>
      </c>
      <c r="I702" s="193"/>
      <c r="J702" s="193"/>
      <c r="K702" s="193"/>
      <c r="L702" s="193"/>
      <c r="M702" s="193"/>
      <c r="N702" s="193"/>
      <c r="O702" s="193"/>
      <c r="P702" s="193"/>
      <c r="Q702" s="193"/>
      <c r="R702" s="193"/>
      <c r="S702" s="193"/>
      <c r="T702" s="193"/>
      <c r="U702" s="193"/>
      <c r="V702" s="193"/>
      <c r="W702" s="193"/>
      <c r="X702" s="193"/>
      <c r="Y702" s="193"/>
      <c r="Z702" s="193"/>
      <c r="AA702" s="193"/>
      <c r="AB702" s="193"/>
      <c r="AC702" s="193"/>
      <c r="AD702" s="193"/>
      <c r="AE702" s="193"/>
      <c r="AF702" s="193"/>
      <c r="AG702" s="193"/>
      <c r="AH702" s="193"/>
      <c r="AI702" s="193"/>
      <c r="AJ702" s="193"/>
      <c r="AK702" s="193"/>
      <c r="AL702" s="193"/>
      <c r="AM702" s="193"/>
      <c r="AN702" s="193"/>
      <c r="AO702" s="193"/>
      <c r="AP702" s="193" t="s">
        <v>709</v>
      </c>
      <c r="AQ702" s="193"/>
      <c r="AR702" s="193"/>
      <c r="AS702" s="193"/>
      <c r="AT702" s="193"/>
      <c r="AU702" s="193"/>
      <c r="AV702" s="193"/>
      <c r="AW702" s="193"/>
      <c r="AX702" s="193"/>
      <c r="AY702" s="193"/>
      <c r="AZ702" s="193"/>
      <c r="BA702" s="193"/>
      <c r="BB702" s="193"/>
      <c r="BC702" s="193"/>
      <c r="BD702" s="193"/>
      <c r="BE702" s="193"/>
      <c r="BF702" s="193"/>
      <c r="BG702" s="193"/>
      <c r="BH702" s="193"/>
      <c r="BI702" s="193"/>
      <c r="BJ702" s="193"/>
      <c r="BK702" s="193"/>
      <c r="BL702" s="193"/>
      <c r="BM702" s="193"/>
      <c r="BN702" s="193"/>
      <c r="BO702" s="193"/>
      <c r="BP702" s="193"/>
      <c r="BQ702" s="193"/>
      <c r="BR702" s="193"/>
      <c r="BS702" s="193"/>
      <c r="BT702" s="193"/>
      <c r="BU702" s="193"/>
      <c r="BV702" s="193"/>
      <c r="BW702" s="193"/>
      <c r="BX702" s="193"/>
      <c r="BY702" s="193"/>
      <c r="BZ702" s="193"/>
      <c r="CA702" s="193"/>
      <c r="CB702" s="193"/>
      <c r="CC702" s="193"/>
      <c r="CD702" s="194" t="s">
        <v>710</v>
      </c>
      <c r="CE702" s="194"/>
      <c r="CF702" s="194"/>
      <c r="CG702" s="194"/>
      <c r="CH702" s="194"/>
      <c r="CI702" s="194"/>
      <c r="CJ702" s="194"/>
      <c r="CK702" s="194"/>
      <c r="CL702" s="194"/>
      <c r="CM702" s="194"/>
      <c r="CN702" s="194"/>
      <c r="CO702" s="194"/>
    </row>
    <row r="703" spans="1:94" ht="15.75" customHeight="1">
      <c r="A703" s="192"/>
      <c r="B703" s="192"/>
      <c r="C703" s="192"/>
      <c r="D703" s="192"/>
      <c r="E703" s="192"/>
      <c r="F703" s="192"/>
      <c r="G703" s="192"/>
      <c r="H703" s="193"/>
      <c r="I703" s="193"/>
      <c r="J703" s="193"/>
      <c r="K703" s="193"/>
      <c r="L703" s="193"/>
      <c r="M703" s="193"/>
      <c r="N703" s="193"/>
      <c r="O703" s="193"/>
      <c r="P703" s="193"/>
      <c r="Q703" s="193"/>
      <c r="R703" s="193"/>
      <c r="S703" s="193"/>
      <c r="T703" s="193"/>
      <c r="U703" s="193"/>
      <c r="V703" s="193"/>
      <c r="W703" s="193"/>
      <c r="X703" s="193"/>
      <c r="Y703" s="193"/>
      <c r="Z703" s="193"/>
      <c r="AA703" s="193"/>
      <c r="AB703" s="193"/>
      <c r="AC703" s="193"/>
      <c r="AD703" s="193"/>
      <c r="AE703" s="193"/>
      <c r="AF703" s="193"/>
      <c r="AG703" s="193"/>
      <c r="AH703" s="193"/>
      <c r="AI703" s="193"/>
      <c r="AJ703" s="193"/>
      <c r="AK703" s="193"/>
      <c r="AL703" s="193"/>
      <c r="AM703" s="193"/>
      <c r="AN703" s="193"/>
      <c r="AO703" s="193"/>
      <c r="AP703" s="202" t="s">
        <v>1137</v>
      </c>
      <c r="AQ703" s="202"/>
      <c r="AR703" s="202"/>
      <c r="AS703" s="202"/>
      <c r="AT703" s="202"/>
      <c r="AU703" s="202"/>
      <c r="AV703" s="202"/>
      <c r="AW703" s="202"/>
      <c r="AX703" s="202"/>
      <c r="AY703" s="202"/>
      <c r="AZ703" s="202"/>
      <c r="BA703" s="202"/>
      <c r="BB703" s="202"/>
      <c r="BC703" s="202"/>
      <c r="BD703" s="202"/>
      <c r="BE703" s="202"/>
      <c r="BF703" s="202"/>
      <c r="BG703" s="202"/>
      <c r="BH703" s="202"/>
      <c r="BI703" s="202"/>
      <c r="BJ703" s="202"/>
      <c r="BK703" s="202"/>
      <c r="BL703" s="202"/>
      <c r="BM703" s="202" t="s">
        <v>1138</v>
      </c>
      <c r="BN703" s="202"/>
      <c r="BO703" s="202"/>
      <c r="BP703" s="202"/>
      <c r="BQ703" s="202"/>
      <c r="BR703" s="202"/>
      <c r="BS703" s="202"/>
      <c r="BT703" s="202"/>
      <c r="BU703" s="202"/>
      <c r="BV703" s="202"/>
      <c r="BW703" s="202"/>
      <c r="BX703" s="202"/>
      <c r="BY703" s="202"/>
      <c r="BZ703" s="202"/>
      <c r="CA703" s="202"/>
      <c r="CB703" s="202"/>
      <c r="CC703" s="202"/>
      <c r="CD703" s="194"/>
      <c r="CE703" s="194"/>
      <c r="CF703" s="194"/>
      <c r="CG703" s="194"/>
      <c r="CH703" s="194"/>
      <c r="CI703" s="194"/>
      <c r="CJ703" s="194"/>
      <c r="CK703" s="194"/>
      <c r="CL703" s="194"/>
      <c r="CM703" s="194"/>
      <c r="CN703" s="194"/>
      <c r="CO703" s="194"/>
    </row>
    <row r="704" spans="1:94" ht="15.75" customHeight="1">
      <c r="A704" s="218" t="s">
        <v>879</v>
      </c>
      <c r="B704" s="218"/>
      <c r="C704" s="218"/>
      <c r="D704" s="218"/>
      <c r="E704" s="218"/>
      <c r="F704" s="218"/>
      <c r="G704" s="218"/>
      <c r="H704" s="219" t="s">
        <v>1157</v>
      </c>
      <c r="I704" s="219"/>
      <c r="J704" s="219"/>
      <c r="K704" s="219"/>
      <c r="L704" s="219"/>
      <c r="M704" s="219"/>
      <c r="N704" s="219"/>
      <c r="O704" s="219"/>
      <c r="P704" s="219"/>
      <c r="Q704" s="219"/>
      <c r="R704" s="219"/>
      <c r="S704" s="219"/>
      <c r="T704" s="219"/>
      <c r="U704" s="219"/>
      <c r="V704" s="219"/>
      <c r="W704" s="219"/>
      <c r="X704" s="219"/>
      <c r="Y704" s="219"/>
      <c r="Z704" s="219"/>
      <c r="AA704" s="219"/>
      <c r="AB704" s="219"/>
      <c r="AC704" s="219"/>
      <c r="AD704" s="219"/>
      <c r="AE704" s="219"/>
      <c r="AF704" s="219"/>
      <c r="AG704" s="219"/>
      <c r="AH704" s="219"/>
      <c r="AI704" s="219"/>
      <c r="AJ704" s="219"/>
      <c r="AK704" s="219"/>
      <c r="AL704" s="219"/>
      <c r="AM704" s="219"/>
      <c r="AN704" s="219"/>
      <c r="AO704" s="219"/>
      <c r="AP704" s="190">
        <v>0</v>
      </c>
      <c r="AQ704" s="190"/>
      <c r="AR704" s="190"/>
      <c r="AS704" s="190"/>
      <c r="AT704" s="190"/>
      <c r="AU704" s="190"/>
      <c r="AV704" s="190"/>
      <c r="AW704" s="190"/>
      <c r="AX704" s="190"/>
      <c r="AY704" s="190"/>
      <c r="AZ704" s="190"/>
      <c r="BA704" s="190"/>
      <c r="BB704" s="190"/>
      <c r="BC704" s="190"/>
      <c r="BD704" s="190"/>
      <c r="BE704" s="190"/>
      <c r="BF704" s="190"/>
      <c r="BG704" s="190"/>
      <c r="BH704" s="190"/>
      <c r="BI704" s="190"/>
      <c r="BJ704" s="190"/>
      <c r="BK704" s="190"/>
      <c r="BL704" s="190"/>
      <c r="BM704" s="190">
        <v>0</v>
      </c>
      <c r="BN704" s="190"/>
      <c r="BO704" s="190"/>
      <c r="BP704" s="190"/>
      <c r="BQ704" s="190"/>
      <c r="BR704" s="190"/>
      <c r="BS704" s="190"/>
      <c r="BT704" s="190"/>
      <c r="BU704" s="190"/>
      <c r="BV704" s="190"/>
      <c r="BW704" s="190"/>
      <c r="BX704" s="190"/>
      <c r="BY704" s="190"/>
      <c r="BZ704" s="190"/>
      <c r="CA704" s="190"/>
      <c r="CB704" s="190"/>
      <c r="CC704" s="190"/>
      <c r="CD704" s="191">
        <v>0</v>
      </c>
      <c r="CE704" s="191"/>
      <c r="CF704" s="191"/>
      <c r="CG704" s="191"/>
      <c r="CH704" s="191"/>
      <c r="CI704" s="191"/>
      <c r="CJ704" s="191"/>
      <c r="CK704" s="191"/>
      <c r="CL704" s="191"/>
      <c r="CM704" s="191"/>
      <c r="CN704" s="191"/>
      <c r="CO704" s="191"/>
    </row>
    <row r="705" spans="1:94" ht="15.75" customHeight="1">
      <c r="A705" s="218" t="s">
        <v>1140</v>
      </c>
      <c r="B705" s="218"/>
      <c r="C705" s="218"/>
      <c r="D705" s="218"/>
      <c r="E705" s="218"/>
      <c r="F705" s="218"/>
      <c r="G705" s="218"/>
      <c r="H705" s="219" t="s">
        <v>1158</v>
      </c>
      <c r="I705" s="219"/>
      <c r="J705" s="219"/>
      <c r="K705" s="219"/>
      <c r="L705" s="219"/>
      <c r="M705" s="219"/>
      <c r="N705" s="219"/>
      <c r="O705" s="219"/>
      <c r="P705" s="219"/>
      <c r="Q705" s="219"/>
      <c r="R705" s="219"/>
      <c r="S705" s="219"/>
      <c r="T705" s="219"/>
      <c r="U705" s="219"/>
      <c r="V705" s="219"/>
      <c r="W705" s="219"/>
      <c r="X705" s="219"/>
      <c r="Y705" s="219"/>
      <c r="Z705" s="219"/>
      <c r="AA705" s="219"/>
      <c r="AB705" s="219"/>
      <c r="AC705" s="219"/>
      <c r="AD705" s="219"/>
      <c r="AE705" s="219"/>
      <c r="AF705" s="219"/>
      <c r="AG705" s="219"/>
      <c r="AH705" s="219"/>
      <c r="AI705" s="219"/>
      <c r="AJ705" s="219"/>
      <c r="AK705" s="219"/>
      <c r="AL705" s="219"/>
      <c r="AM705" s="219"/>
      <c r="AN705" s="219"/>
      <c r="AO705" s="219"/>
      <c r="AP705" s="190">
        <v>0</v>
      </c>
      <c r="AQ705" s="190"/>
      <c r="AR705" s="190"/>
      <c r="AS705" s="190"/>
      <c r="AT705" s="190"/>
      <c r="AU705" s="190"/>
      <c r="AV705" s="190"/>
      <c r="AW705" s="190"/>
      <c r="AX705" s="190"/>
      <c r="AY705" s="190"/>
      <c r="AZ705" s="190"/>
      <c r="BA705" s="190"/>
      <c r="BB705" s="190"/>
      <c r="BC705" s="190"/>
      <c r="BD705" s="190"/>
      <c r="BE705" s="190"/>
      <c r="BF705" s="190"/>
      <c r="BG705" s="190"/>
      <c r="BH705" s="190"/>
      <c r="BI705" s="190"/>
      <c r="BJ705" s="190"/>
      <c r="BK705" s="190"/>
      <c r="BL705" s="190"/>
      <c r="BM705" s="190">
        <v>0</v>
      </c>
      <c r="BN705" s="190"/>
      <c r="BO705" s="190"/>
      <c r="BP705" s="190"/>
      <c r="BQ705" s="190"/>
      <c r="BR705" s="190"/>
      <c r="BS705" s="190"/>
      <c r="BT705" s="190"/>
      <c r="BU705" s="190"/>
      <c r="BV705" s="190"/>
      <c r="BW705" s="190"/>
      <c r="BX705" s="190"/>
      <c r="BY705" s="190"/>
      <c r="BZ705" s="190"/>
      <c r="CA705" s="190"/>
      <c r="CB705" s="190"/>
      <c r="CC705" s="190"/>
      <c r="CD705" s="191">
        <v>0</v>
      </c>
      <c r="CE705" s="191"/>
      <c r="CF705" s="191"/>
      <c r="CG705" s="191"/>
      <c r="CH705" s="191"/>
      <c r="CI705" s="191"/>
      <c r="CJ705" s="191"/>
      <c r="CK705" s="191"/>
      <c r="CL705" s="191"/>
      <c r="CM705" s="191"/>
      <c r="CN705" s="191"/>
      <c r="CO705" s="191"/>
    </row>
    <row r="706" spans="1:94" ht="15.75" customHeight="1">
      <c r="A706" s="218" t="s">
        <v>1142</v>
      </c>
      <c r="B706" s="218"/>
      <c r="C706" s="218"/>
      <c r="D706" s="218"/>
      <c r="E706" s="218"/>
      <c r="F706" s="218"/>
      <c r="G706" s="218"/>
      <c r="H706" s="219" t="s">
        <v>1159</v>
      </c>
      <c r="I706" s="219"/>
      <c r="J706" s="219"/>
      <c r="K706" s="219"/>
      <c r="L706" s="219"/>
      <c r="M706" s="219"/>
      <c r="N706" s="219"/>
      <c r="O706" s="219"/>
      <c r="P706" s="219"/>
      <c r="Q706" s="219"/>
      <c r="R706" s="219"/>
      <c r="S706" s="219"/>
      <c r="T706" s="219"/>
      <c r="U706" s="219"/>
      <c r="V706" s="219"/>
      <c r="W706" s="219"/>
      <c r="X706" s="219"/>
      <c r="Y706" s="219"/>
      <c r="Z706" s="219"/>
      <c r="AA706" s="219"/>
      <c r="AB706" s="219"/>
      <c r="AC706" s="219"/>
      <c r="AD706" s="219"/>
      <c r="AE706" s="219"/>
      <c r="AF706" s="219"/>
      <c r="AG706" s="219"/>
      <c r="AH706" s="219"/>
      <c r="AI706" s="219"/>
      <c r="AJ706" s="219"/>
      <c r="AK706" s="219"/>
      <c r="AL706" s="219"/>
      <c r="AM706" s="219"/>
      <c r="AN706" s="219"/>
      <c r="AO706" s="219"/>
      <c r="AP706" s="190">
        <v>0</v>
      </c>
      <c r="AQ706" s="190"/>
      <c r="AR706" s="190"/>
      <c r="AS706" s="190"/>
      <c r="AT706" s="190"/>
      <c r="AU706" s="190"/>
      <c r="AV706" s="190"/>
      <c r="AW706" s="190"/>
      <c r="AX706" s="190"/>
      <c r="AY706" s="190"/>
      <c r="AZ706" s="190"/>
      <c r="BA706" s="190"/>
      <c r="BB706" s="190"/>
      <c r="BC706" s="190"/>
      <c r="BD706" s="190"/>
      <c r="BE706" s="190"/>
      <c r="BF706" s="190"/>
      <c r="BG706" s="190"/>
      <c r="BH706" s="190"/>
      <c r="BI706" s="190"/>
      <c r="BJ706" s="190"/>
      <c r="BK706" s="190"/>
      <c r="BL706" s="190"/>
      <c r="BM706" s="190">
        <v>0</v>
      </c>
      <c r="BN706" s="190"/>
      <c r="BO706" s="190"/>
      <c r="BP706" s="190"/>
      <c r="BQ706" s="190"/>
      <c r="BR706" s="190"/>
      <c r="BS706" s="190"/>
      <c r="BT706" s="190"/>
      <c r="BU706" s="190"/>
      <c r="BV706" s="190"/>
      <c r="BW706" s="190"/>
      <c r="BX706" s="190"/>
      <c r="BY706" s="190"/>
      <c r="BZ706" s="190"/>
      <c r="CA706" s="190"/>
      <c r="CB706" s="190"/>
      <c r="CC706" s="190"/>
      <c r="CD706" s="191">
        <v>0</v>
      </c>
      <c r="CE706" s="191"/>
      <c r="CF706" s="191"/>
      <c r="CG706" s="191"/>
      <c r="CH706" s="191"/>
      <c r="CI706" s="191"/>
      <c r="CJ706" s="191"/>
      <c r="CK706" s="191"/>
      <c r="CL706" s="191"/>
      <c r="CM706" s="191"/>
      <c r="CN706" s="191"/>
      <c r="CO706" s="191"/>
    </row>
    <row r="707" spans="1:94" ht="25.5" customHeight="1">
      <c r="A707" s="218" t="s">
        <v>880</v>
      </c>
      <c r="B707" s="218"/>
      <c r="C707" s="218"/>
      <c r="D707" s="218"/>
      <c r="E707" s="218"/>
      <c r="F707" s="218"/>
      <c r="G707" s="218"/>
      <c r="H707" s="219" t="s">
        <v>1160</v>
      </c>
      <c r="I707" s="219"/>
      <c r="J707" s="219"/>
      <c r="K707" s="219"/>
      <c r="L707" s="219"/>
      <c r="M707" s="219"/>
      <c r="N707" s="219"/>
      <c r="O707" s="219"/>
      <c r="P707" s="219"/>
      <c r="Q707" s="219"/>
      <c r="R707" s="219"/>
      <c r="S707" s="219"/>
      <c r="T707" s="219"/>
      <c r="U707" s="219"/>
      <c r="V707" s="219"/>
      <c r="W707" s="219"/>
      <c r="X707" s="219"/>
      <c r="Y707" s="219"/>
      <c r="Z707" s="219"/>
      <c r="AA707" s="219"/>
      <c r="AB707" s="219"/>
      <c r="AC707" s="219"/>
      <c r="AD707" s="219"/>
      <c r="AE707" s="219"/>
      <c r="AF707" s="219"/>
      <c r="AG707" s="219"/>
      <c r="AH707" s="219"/>
      <c r="AI707" s="219"/>
      <c r="AJ707" s="219"/>
      <c r="AK707" s="219"/>
      <c r="AL707" s="219"/>
      <c r="AM707" s="219"/>
      <c r="AN707" s="219"/>
      <c r="AO707" s="219"/>
      <c r="AP707" s="190">
        <v>0</v>
      </c>
      <c r="AQ707" s="190"/>
      <c r="AR707" s="190"/>
      <c r="AS707" s="190"/>
      <c r="AT707" s="190"/>
      <c r="AU707" s="190"/>
      <c r="AV707" s="190"/>
      <c r="AW707" s="190"/>
      <c r="AX707" s="190"/>
      <c r="AY707" s="190"/>
      <c r="AZ707" s="190"/>
      <c r="BA707" s="190"/>
      <c r="BB707" s="190"/>
      <c r="BC707" s="190"/>
      <c r="BD707" s="190"/>
      <c r="BE707" s="190"/>
      <c r="BF707" s="190"/>
      <c r="BG707" s="190"/>
      <c r="BH707" s="190"/>
      <c r="BI707" s="190"/>
      <c r="BJ707" s="190"/>
      <c r="BK707" s="190"/>
      <c r="BL707" s="190"/>
      <c r="BM707" s="190">
        <v>0</v>
      </c>
      <c r="BN707" s="190"/>
      <c r="BO707" s="190"/>
      <c r="BP707" s="190"/>
      <c r="BQ707" s="190"/>
      <c r="BR707" s="190"/>
      <c r="BS707" s="190"/>
      <c r="BT707" s="190"/>
      <c r="BU707" s="190"/>
      <c r="BV707" s="190"/>
      <c r="BW707" s="190"/>
      <c r="BX707" s="190"/>
      <c r="BY707" s="190"/>
      <c r="BZ707" s="190"/>
      <c r="CA707" s="190"/>
      <c r="CB707" s="190"/>
      <c r="CC707" s="190"/>
      <c r="CD707" s="191">
        <v>0</v>
      </c>
      <c r="CE707" s="191"/>
      <c r="CF707" s="191"/>
      <c r="CG707" s="191"/>
      <c r="CH707" s="191"/>
      <c r="CI707" s="191"/>
      <c r="CJ707" s="191"/>
      <c r="CK707" s="191"/>
      <c r="CL707" s="191"/>
      <c r="CM707" s="191"/>
      <c r="CN707" s="191"/>
      <c r="CO707" s="191"/>
    </row>
    <row r="708" spans="1:94" ht="15.75" customHeight="1">
      <c r="A708" s="218" t="s">
        <v>906</v>
      </c>
      <c r="B708" s="218"/>
      <c r="C708" s="218"/>
      <c r="D708" s="218"/>
      <c r="E708" s="218"/>
      <c r="F708" s="218"/>
      <c r="G708" s="218"/>
      <c r="H708" s="219" t="s">
        <v>1161</v>
      </c>
      <c r="I708" s="219"/>
      <c r="J708" s="219"/>
      <c r="K708" s="219"/>
      <c r="L708" s="219"/>
      <c r="M708" s="219"/>
      <c r="N708" s="219"/>
      <c r="O708" s="219"/>
      <c r="P708" s="219"/>
      <c r="Q708" s="219"/>
      <c r="R708" s="219"/>
      <c r="S708" s="219"/>
      <c r="T708" s="219"/>
      <c r="U708" s="219"/>
      <c r="V708" s="219"/>
      <c r="W708" s="219"/>
      <c r="X708" s="219"/>
      <c r="Y708" s="219"/>
      <c r="Z708" s="219"/>
      <c r="AA708" s="219"/>
      <c r="AB708" s="219"/>
      <c r="AC708" s="219"/>
      <c r="AD708" s="219"/>
      <c r="AE708" s="219"/>
      <c r="AF708" s="219"/>
      <c r="AG708" s="219"/>
      <c r="AH708" s="219"/>
      <c r="AI708" s="219"/>
      <c r="AJ708" s="219"/>
      <c r="AK708" s="219"/>
      <c r="AL708" s="219"/>
      <c r="AM708" s="219"/>
      <c r="AN708" s="219"/>
      <c r="AO708" s="219"/>
      <c r="AP708" s="190">
        <v>0</v>
      </c>
      <c r="AQ708" s="190"/>
      <c r="AR708" s="190"/>
      <c r="AS708" s="190"/>
      <c r="AT708" s="190"/>
      <c r="AU708" s="190"/>
      <c r="AV708" s="190"/>
      <c r="AW708" s="190"/>
      <c r="AX708" s="190"/>
      <c r="AY708" s="190"/>
      <c r="AZ708" s="190"/>
      <c r="BA708" s="190"/>
      <c r="BB708" s="190"/>
      <c r="BC708" s="190"/>
      <c r="BD708" s="190"/>
      <c r="BE708" s="190"/>
      <c r="BF708" s="190"/>
      <c r="BG708" s="190"/>
      <c r="BH708" s="190"/>
      <c r="BI708" s="190"/>
      <c r="BJ708" s="190"/>
      <c r="BK708" s="190"/>
      <c r="BL708" s="190"/>
      <c r="BM708" s="190">
        <v>0</v>
      </c>
      <c r="BN708" s="190"/>
      <c r="BO708" s="190"/>
      <c r="BP708" s="190"/>
      <c r="BQ708" s="190"/>
      <c r="BR708" s="190"/>
      <c r="BS708" s="190"/>
      <c r="BT708" s="190"/>
      <c r="BU708" s="190"/>
      <c r="BV708" s="190"/>
      <c r="BW708" s="190"/>
      <c r="BX708" s="190"/>
      <c r="BY708" s="190"/>
      <c r="BZ708" s="190"/>
      <c r="CA708" s="190"/>
      <c r="CB708" s="190"/>
      <c r="CC708" s="190"/>
      <c r="CD708" s="191">
        <v>0</v>
      </c>
      <c r="CE708" s="191"/>
      <c r="CF708" s="191"/>
      <c r="CG708" s="191"/>
      <c r="CH708" s="191"/>
      <c r="CI708" s="191"/>
      <c r="CJ708" s="191"/>
      <c r="CK708" s="191"/>
      <c r="CL708" s="191"/>
      <c r="CM708" s="191"/>
      <c r="CN708" s="191"/>
      <c r="CO708" s="191"/>
    </row>
    <row r="709" spans="1:94" ht="15.75" customHeight="1">
      <c r="A709" s="218" t="s">
        <v>907</v>
      </c>
      <c r="B709" s="218"/>
      <c r="C709" s="218"/>
      <c r="D709" s="218"/>
      <c r="E709" s="218"/>
      <c r="F709" s="218"/>
      <c r="G709" s="218"/>
      <c r="H709" s="219" t="s">
        <v>1324</v>
      </c>
      <c r="I709" s="219"/>
      <c r="J709" s="219"/>
      <c r="K709" s="219"/>
      <c r="L709" s="219"/>
      <c r="M709" s="219"/>
      <c r="N709" s="219"/>
      <c r="O709" s="219"/>
      <c r="P709" s="219"/>
      <c r="Q709" s="219"/>
      <c r="R709" s="219"/>
      <c r="S709" s="219"/>
      <c r="T709" s="219"/>
      <c r="U709" s="219"/>
      <c r="V709" s="219"/>
      <c r="W709" s="219"/>
      <c r="X709" s="219"/>
      <c r="Y709" s="219"/>
      <c r="Z709" s="219"/>
      <c r="AA709" s="219"/>
      <c r="AB709" s="219"/>
      <c r="AC709" s="219"/>
      <c r="AD709" s="219"/>
      <c r="AE709" s="219"/>
      <c r="AF709" s="219"/>
      <c r="AG709" s="219"/>
      <c r="AH709" s="219"/>
      <c r="AI709" s="219"/>
      <c r="AJ709" s="219"/>
      <c r="AK709" s="219"/>
      <c r="AL709" s="219"/>
      <c r="AM709" s="219"/>
      <c r="AN709" s="219"/>
      <c r="AO709" s="219"/>
      <c r="AP709" s="190">
        <v>101769252</v>
      </c>
      <c r="AQ709" s="190"/>
      <c r="AR709" s="190"/>
      <c r="AS709" s="190"/>
      <c r="AT709" s="190"/>
      <c r="AU709" s="190"/>
      <c r="AV709" s="190"/>
      <c r="AW709" s="190"/>
      <c r="AX709" s="190"/>
      <c r="AY709" s="190"/>
      <c r="AZ709" s="190"/>
      <c r="BA709" s="190"/>
      <c r="BB709" s="190"/>
      <c r="BC709" s="190"/>
      <c r="BD709" s="190"/>
      <c r="BE709" s="190"/>
      <c r="BF709" s="190"/>
      <c r="BG709" s="190"/>
      <c r="BH709" s="190"/>
      <c r="BI709" s="190"/>
      <c r="BJ709" s="190"/>
      <c r="BK709" s="190"/>
      <c r="BL709" s="190"/>
      <c r="BM709" s="190">
        <v>101769252</v>
      </c>
      <c r="BN709" s="190"/>
      <c r="BO709" s="190"/>
      <c r="BP709" s="190"/>
      <c r="BQ709" s="190"/>
      <c r="BR709" s="190"/>
      <c r="BS709" s="190"/>
      <c r="BT709" s="190"/>
      <c r="BU709" s="190"/>
      <c r="BV709" s="190"/>
      <c r="BW709" s="190"/>
      <c r="BX709" s="190"/>
      <c r="BY709" s="190"/>
      <c r="BZ709" s="190"/>
      <c r="CA709" s="190"/>
      <c r="CB709" s="190"/>
      <c r="CC709" s="190"/>
      <c r="CD709" s="191">
        <v>0</v>
      </c>
      <c r="CE709" s="191"/>
      <c r="CF709" s="191"/>
      <c r="CG709" s="191"/>
      <c r="CH709" s="191"/>
      <c r="CI709" s="191"/>
      <c r="CJ709" s="191"/>
      <c r="CK709" s="191"/>
      <c r="CL709" s="191"/>
      <c r="CM709" s="191"/>
      <c r="CN709" s="191"/>
      <c r="CO709" s="191"/>
    </row>
    <row r="710" spans="1:94" ht="15.75" customHeight="1">
      <c r="A710" s="218" t="s">
        <v>908</v>
      </c>
      <c r="B710" s="218"/>
      <c r="C710" s="218"/>
      <c r="D710" s="218"/>
      <c r="E710" s="218"/>
      <c r="F710" s="218"/>
      <c r="G710" s="218"/>
      <c r="H710" s="219" t="s">
        <v>1162</v>
      </c>
      <c r="I710" s="219"/>
      <c r="J710" s="219"/>
      <c r="K710" s="219"/>
      <c r="L710" s="219"/>
      <c r="M710" s="219"/>
      <c r="N710" s="219"/>
      <c r="O710" s="219"/>
      <c r="P710" s="219"/>
      <c r="Q710" s="219"/>
      <c r="R710" s="219"/>
      <c r="S710" s="219"/>
      <c r="T710" s="219"/>
      <c r="U710" s="219"/>
      <c r="V710" s="219"/>
      <c r="W710" s="219"/>
      <c r="X710" s="219"/>
      <c r="Y710" s="219"/>
      <c r="Z710" s="219"/>
      <c r="AA710" s="219"/>
      <c r="AB710" s="219"/>
      <c r="AC710" s="219"/>
      <c r="AD710" s="219"/>
      <c r="AE710" s="219"/>
      <c r="AF710" s="219"/>
      <c r="AG710" s="219"/>
      <c r="AH710" s="219"/>
      <c r="AI710" s="219"/>
      <c r="AJ710" s="219"/>
      <c r="AK710" s="219"/>
      <c r="AL710" s="219"/>
      <c r="AM710" s="219"/>
      <c r="AN710" s="219"/>
      <c r="AO710" s="219"/>
      <c r="AP710" s="190">
        <v>0</v>
      </c>
      <c r="AQ710" s="190"/>
      <c r="AR710" s="190"/>
      <c r="AS710" s="190"/>
      <c r="AT710" s="190"/>
      <c r="AU710" s="190"/>
      <c r="AV710" s="190"/>
      <c r="AW710" s="190"/>
      <c r="AX710" s="190"/>
      <c r="AY710" s="190"/>
      <c r="AZ710" s="190"/>
      <c r="BA710" s="190"/>
      <c r="BB710" s="190"/>
      <c r="BC710" s="190"/>
      <c r="BD710" s="190"/>
      <c r="BE710" s="190"/>
      <c r="BF710" s="190"/>
      <c r="BG710" s="190"/>
      <c r="BH710" s="190"/>
      <c r="BI710" s="190"/>
      <c r="BJ710" s="190"/>
      <c r="BK710" s="190"/>
      <c r="BL710" s="190"/>
      <c r="BM710" s="190">
        <v>0</v>
      </c>
      <c r="BN710" s="190"/>
      <c r="BO710" s="190"/>
      <c r="BP710" s="190"/>
      <c r="BQ710" s="190"/>
      <c r="BR710" s="190"/>
      <c r="BS710" s="190"/>
      <c r="BT710" s="190"/>
      <c r="BU710" s="190"/>
      <c r="BV710" s="190"/>
      <c r="BW710" s="190"/>
      <c r="BX710" s="190"/>
      <c r="BY710" s="190"/>
      <c r="BZ710" s="190"/>
      <c r="CA710" s="190"/>
      <c r="CB710" s="190"/>
      <c r="CC710" s="190"/>
      <c r="CD710" s="191">
        <v>0</v>
      </c>
      <c r="CE710" s="191"/>
      <c r="CF710" s="191"/>
      <c r="CG710" s="191"/>
      <c r="CH710" s="191"/>
      <c r="CI710" s="191"/>
      <c r="CJ710" s="191"/>
      <c r="CK710" s="191"/>
      <c r="CL710" s="191"/>
      <c r="CM710" s="191"/>
      <c r="CN710" s="191"/>
      <c r="CO710" s="191"/>
    </row>
    <row r="711" spans="1:94" ht="15.75" customHeight="1">
      <c r="A711" s="220"/>
      <c r="B711" s="220"/>
      <c r="C711" s="220"/>
      <c r="D711" s="220"/>
      <c r="E711" s="220"/>
      <c r="F711" s="220"/>
      <c r="G711" s="220"/>
      <c r="H711" s="221" t="s">
        <v>467</v>
      </c>
      <c r="I711" s="221"/>
      <c r="J711" s="221"/>
      <c r="K711" s="221"/>
      <c r="L711" s="221"/>
      <c r="M711" s="221"/>
      <c r="N711" s="221"/>
      <c r="O711" s="221"/>
      <c r="P711" s="221"/>
      <c r="Q711" s="221"/>
      <c r="R711" s="221"/>
      <c r="S711" s="221"/>
      <c r="T711" s="221"/>
      <c r="U711" s="221"/>
      <c r="V711" s="221"/>
      <c r="W711" s="221"/>
      <c r="X711" s="221"/>
      <c r="Y711" s="221"/>
      <c r="Z711" s="221"/>
      <c r="AA711" s="221"/>
      <c r="AB711" s="221"/>
      <c r="AC711" s="221"/>
      <c r="AD711" s="221"/>
      <c r="AE711" s="221"/>
      <c r="AF711" s="221"/>
      <c r="AG711" s="221"/>
      <c r="AH711" s="221"/>
      <c r="AI711" s="221"/>
      <c r="AJ711" s="221"/>
      <c r="AK711" s="221"/>
      <c r="AL711" s="221"/>
      <c r="AM711" s="221"/>
      <c r="AN711" s="221"/>
      <c r="AO711" s="221"/>
      <c r="AP711" s="200">
        <v>101769252</v>
      </c>
      <c r="AQ711" s="200"/>
      <c r="AR711" s="200"/>
      <c r="AS711" s="200"/>
      <c r="AT711" s="200"/>
      <c r="AU711" s="200"/>
      <c r="AV711" s="200"/>
      <c r="AW711" s="200"/>
      <c r="AX711" s="200"/>
      <c r="AY711" s="200"/>
      <c r="AZ711" s="200"/>
      <c r="BA711" s="200"/>
      <c r="BB711" s="200"/>
      <c r="BC711" s="200"/>
      <c r="BD711" s="200"/>
      <c r="BE711" s="200"/>
      <c r="BF711" s="200"/>
      <c r="BG711" s="200"/>
      <c r="BH711" s="200"/>
      <c r="BI711" s="200"/>
      <c r="BJ711" s="200"/>
      <c r="BK711" s="200"/>
      <c r="BL711" s="200"/>
      <c r="BM711" s="200">
        <v>101769252</v>
      </c>
      <c r="BN711" s="200"/>
      <c r="BO711" s="200"/>
      <c r="BP711" s="200"/>
      <c r="BQ711" s="200"/>
      <c r="BR711" s="200"/>
      <c r="BS711" s="200"/>
      <c r="BT711" s="200"/>
      <c r="BU711" s="200"/>
      <c r="BV711" s="200"/>
      <c r="BW711" s="200"/>
      <c r="BX711" s="200"/>
      <c r="BY711" s="200"/>
      <c r="BZ711" s="200"/>
      <c r="CA711" s="200"/>
      <c r="CB711" s="200"/>
      <c r="CC711" s="200"/>
      <c r="CD711" s="201">
        <v>0</v>
      </c>
      <c r="CE711" s="201"/>
      <c r="CF711" s="201"/>
      <c r="CG711" s="201"/>
      <c r="CH711" s="201"/>
      <c r="CI711" s="201"/>
      <c r="CJ711" s="201"/>
      <c r="CK711" s="201"/>
      <c r="CL711" s="201"/>
      <c r="CM711" s="201"/>
      <c r="CN711" s="201"/>
      <c r="CO711" s="201"/>
    </row>
    <row r="712" spans="1:94" ht="15.75" customHeight="1">
      <c r="A712" s="114"/>
    </row>
    <row r="713" spans="1:94" ht="15.75" customHeight="1">
      <c r="A713" s="192" t="s">
        <v>65</v>
      </c>
      <c r="B713" s="192"/>
      <c r="C713" s="192"/>
      <c r="D713" s="192"/>
      <c r="E713" s="192"/>
      <c r="F713" s="192"/>
      <c r="G713" s="192"/>
      <c r="H713" s="193" t="s">
        <v>1163</v>
      </c>
      <c r="I713" s="193"/>
      <c r="J713" s="193"/>
      <c r="K713" s="193"/>
      <c r="L713" s="193"/>
      <c r="M713" s="193"/>
      <c r="N713" s="193"/>
      <c r="O713" s="193"/>
      <c r="P713" s="193"/>
      <c r="Q713" s="193"/>
      <c r="R713" s="193"/>
      <c r="S713" s="193"/>
      <c r="T713" s="193"/>
      <c r="U713" s="193"/>
      <c r="V713" s="193"/>
      <c r="W713" s="193"/>
      <c r="X713" s="193"/>
      <c r="Y713" s="193"/>
      <c r="Z713" s="193"/>
      <c r="AA713" s="193"/>
      <c r="AB713" s="193"/>
      <c r="AC713" s="193"/>
      <c r="AD713" s="193"/>
      <c r="AE713" s="193"/>
      <c r="AF713" s="193"/>
      <c r="AG713" s="193"/>
      <c r="AH713" s="193"/>
      <c r="AI713" s="193"/>
      <c r="AJ713" s="193"/>
      <c r="AK713" s="193"/>
      <c r="AL713" s="193"/>
      <c r="AM713" s="193"/>
      <c r="AN713" s="193" t="s">
        <v>709</v>
      </c>
      <c r="AO713" s="193"/>
      <c r="AP713" s="193"/>
      <c r="AQ713" s="193"/>
      <c r="AR713" s="193"/>
      <c r="AS713" s="193"/>
      <c r="AT713" s="193"/>
      <c r="AU713" s="193"/>
      <c r="AV713" s="193"/>
      <c r="AW713" s="193"/>
      <c r="AX713" s="193"/>
      <c r="AY713" s="193"/>
      <c r="AZ713" s="193"/>
      <c r="BA713" s="193"/>
      <c r="BB713" s="193"/>
      <c r="BC713" s="193"/>
      <c r="BD713" s="193"/>
      <c r="BE713" s="193"/>
      <c r="BF713" s="193"/>
      <c r="BG713" s="193"/>
      <c r="BH713" s="193"/>
      <c r="BI713" s="193"/>
      <c r="BJ713" s="193"/>
      <c r="BK713" s="193"/>
      <c r="BL713" s="193"/>
      <c r="BM713" s="193"/>
      <c r="BN713" s="193"/>
      <c r="BO713" s="193"/>
      <c r="BP713" s="193"/>
      <c r="BQ713" s="193"/>
      <c r="BR713" s="193"/>
      <c r="BS713" s="193"/>
      <c r="BT713" s="193"/>
      <c r="BU713" s="193"/>
      <c r="BV713" s="193"/>
      <c r="BW713" s="193"/>
      <c r="BX713" s="193"/>
      <c r="BY713" s="193"/>
      <c r="BZ713" s="193"/>
      <c r="CA713" s="194" t="s">
        <v>710</v>
      </c>
      <c r="CB713" s="194"/>
      <c r="CC713" s="194"/>
      <c r="CD713" s="194"/>
      <c r="CE713" s="194"/>
      <c r="CF713" s="194"/>
      <c r="CG713" s="194"/>
      <c r="CH713" s="194"/>
      <c r="CI713" s="194"/>
      <c r="CJ713" s="194"/>
      <c r="CK713" s="194"/>
      <c r="CL713" s="194"/>
      <c r="CM713" s="194"/>
      <c r="CN713" s="194"/>
      <c r="CO713" s="194"/>
      <c r="CP713" s="194"/>
    </row>
    <row r="714" spans="1:94" ht="15.75" customHeight="1">
      <c r="A714" s="192"/>
      <c r="B714" s="192"/>
      <c r="C714" s="192"/>
      <c r="D714" s="192"/>
      <c r="E714" s="192"/>
      <c r="F714" s="192"/>
      <c r="G714" s="192"/>
      <c r="H714" s="193"/>
      <c r="I714" s="193"/>
      <c r="J714" s="193"/>
      <c r="K714" s="193"/>
      <c r="L714" s="193"/>
      <c r="M714" s="193"/>
      <c r="N714" s="193"/>
      <c r="O714" s="193"/>
      <c r="P714" s="193"/>
      <c r="Q714" s="193"/>
      <c r="R714" s="193"/>
      <c r="S714" s="193"/>
      <c r="T714" s="193"/>
      <c r="U714" s="193"/>
      <c r="V714" s="193"/>
      <c r="W714" s="193"/>
      <c r="X714" s="193"/>
      <c r="Y714" s="193"/>
      <c r="Z714" s="193"/>
      <c r="AA714" s="193"/>
      <c r="AB714" s="193"/>
      <c r="AC714" s="193"/>
      <c r="AD714" s="193"/>
      <c r="AE714" s="193"/>
      <c r="AF714" s="193"/>
      <c r="AG714" s="193"/>
      <c r="AH714" s="193"/>
      <c r="AI714" s="193"/>
      <c r="AJ714" s="193"/>
      <c r="AK714" s="193"/>
      <c r="AL714" s="193"/>
      <c r="AM714" s="193"/>
      <c r="AN714" s="202" t="s">
        <v>1137</v>
      </c>
      <c r="AO714" s="202"/>
      <c r="AP714" s="202"/>
      <c r="AQ714" s="202"/>
      <c r="AR714" s="202"/>
      <c r="AS714" s="202"/>
      <c r="AT714" s="202"/>
      <c r="AU714" s="202"/>
      <c r="AV714" s="202"/>
      <c r="AW714" s="202"/>
      <c r="AX714" s="202"/>
      <c r="AY714" s="202"/>
      <c r="AZ714" s="202"/>
      <c r="BA714" s="202"/>
      <c r="BB714" s="202"/>
      <c r="BC714" s="202"/>
      <c r="BD714" s="202"/>
      <c r="BE714" s="202"/>
      <c r="BF714" s="202"/>
      <c r="BG714" s="202"/>
      <c r="BH714" s="202"/>
      <c r="BI714" s="202"/>
      <c r="BJ714" s="202"/>
      <c r="BK714" s="202" t="s">
        <v>1138</v>
      </c>
      <c r="BL714" s="202"/>
      <c r="BM714" s="202"/>
      <c r="BN714" s="202"/>
      <c r="BO714" s="202"/>
      <c r="BP714" s="202"/>
      <c r="BQ714" s="202"/>
      <c r="BR714" s="202"/>
      <c r="BS714" s="202"/>
      <c r="BT714" s="202"/>
      <c r="BU714" s="202"/>
      <c r="BV714" s="202"/>
      <c r="BW714" s="202"/>
      <c r="BX714" s="202"/>
      <c r="BY714" s="202"/>
      <c r="BZ714" s="202"/>
      <c r="CA714" s="194"/>
      <c r="CB714" s="194"/>
      <c r="CC714" s="194"/>
      <c r="CD714" s="194"/>
      <c r="CE714" s="194"/>
      <c r="CF714" s="194"/>
      <c r="CG714" s="194"/>
      <c r="CH714" s="194"/>
      <c r="CI714" s="194"/>
      <c r="CJ714" s="194"/>
      <c r="CK714" s="194"/>
      <c r="CL714" s="194"/>
      <c r="CM714" s="194"/>
      <c r="CN714" s="194"/>
      <c r="CO714" s="194"/>
      <c r="CP714" s="194"/>
    </row>
    <row r="715" spans="1:94" ht="15.75" customHeight="1">
      <c r="A715" s="218" t="s">
        <v>879</v>
      </c>
      <c r="B715" s="218"/>
      <c r="C715" s="218"/>
      <c r="D715" s="218"/>
      <c r="E715" s="218"/>
      <c r="F715" s="218"/>
      <c r="G715" s="218"/>
      <c r="H715" s="219" t="s">
        <v>1372</v>
      </c>
      <c r="I715" s="219"/>
      <c r="J715" s="219"/>
      <c r="K715" s="219"/>
      <c r="L715" s="219"/>
      <c r="M715" s="219"/>
      <c r="N715" s="219"/>
      <c r="O715" s="219"/>
      <c r="P715" s="219"/>
      <c r="Q715" s="219"/>
      <c r="R715" s="219"/>
      <c r="S715" s="219"/>
      <c r="T715" s="219"/>
      <c r="U715" s="219"/>
      <c r="V715" s="219"/>
      <c r="W715" s="219"/>
      <c r="X715" s="219"/>
      <c r="Y715" s="219"/>
      <c r="Z715" s="219"/>
      <c r="AA715" s="219"/>
      <c r="AB715" s="219"/>
      <c r="AC715" s="219"/>
      <c r="AD715" s="219"/>
      <c r="AE715" s="219"/>
      <c r="AF715" s="219"/>
      <c r="AG715" s="219"/>
      <c r="AH715" s="219"/>
      <c r="AI715" s="219"/>
      <c r="AJ715" s="219"/>
      <c r="AK715" s="219"/>
      <c r="AL715" s="219"/>
      <c r="AM715" s="219"/>
      <c r="AN715" s="190">
        <f>3020220045-AN722</f>
        <v>3006586595</v>
      </c>
      <c r="AO715" s="190"/>
      <c r="AP715" s="190"/>
      <c r="AQ715" s="190"/>
      <c r="AR715" s="190"/>
      <c r="AS715" s="190"/>
      <c r="AT715" s="190"/>
      <c r="AU715" s="190"/>
      <c r="AV715" s="190"/>
      <c r="AW715" s="190"/>
      <c r="AX715" s="190"/>
      <c r="AY715" s="190"/>
      <c r="AZ715" s="190"/>
      <c r="BA715" s="190"/>
      <c r="BB715" s="190"/>
      <c r="BC715" s="190"/>
      <c r="BD715" s="190"/>
      <c r="BE715" s="190"/>
      <c r="BF715" s="190"/>
      <c r="BG715" s="190"/>
      <c r="BH715" s="190"/>
      <c r="BI715" s="190"/>
      <c r="BJ715" s="190"/>
      <c r="BK715" s="190">
        <v>3006586595</v>
      </c>
      <c r="BL715" s="190"/>
      <c r="BM715" s="190"/>
      <c r="BN715" s="190"/>
      <c r="BO715" s="190"/>
      <c r="BP715" s="190"/>
      <c r="BQ715" s="190"/>
      <c r="BR715" s="190"/>
      <c r="BS715" s="190"/>
      <c r="BT715" s="190"/>
      <c r="BU715" s="190"/>
      <c r="BV715" s="190"/>
      <c r="BW715" s="190"/>
      <c r="BX715" s="190"/>
      <c r="BY715" s="190"/>
      <c r="BZ715" s="190"/>
      <c r="CA715" s="191">
        <v>3007201987</v>
      </c>
      <c r="CB715" s="191"/>
      <c r="CC715" s="191"/>
      <c r="CD715" s="191"/>
      <c r="CE715" s="191"/>
      <c r="CF715" s="191"/>
      <c r="CG715" s="191"/>
      <c r="CH715" s="191"/>
      <c r="CI715" s="191"/>
      <c r="CJ715" s="191"/>
      <c r="CK715" s="191"/>
      <c r="CL715" s="191"/>
      <c r="CM715" s="191"/>
      <c r="CN715" s="191"/>
      <c r="CO715" s="191"/>
      <c r="CP715" s="191"/>
    </row>
    <row r="716" spans="1:94">
      <c r="A716" s="218" t="s">
        <v>880</v>
      </c>
      <c r="B716" s="218"/>
      <c r="C716" s="218"/>
      <c r="D716" s="218"/>
      <c r="E716" s="218"/>
      <c r="F716" s="218"/>
      <c r="G716" s="218"/>
      <c r="H716" s="219" t="s">
        <v>1164</v>
      </c>
      <c r="I716" s="219"/>
      <c r="J716" s="219"/>
      <c r="K716" s="219"/>
      <c r="L716" s="219"/>
      <c r="M716" s="219"/>
      <c r="N716" s="219"/>
      <c r="O716" s="219"/>
      <c r="P716" s="219"/>
      <c r="Q716" s="219"/>
      <c r="R716" s="219"/>
      <c r="S716" s="219"/>
      <c r="T716" s="219"/>
      <c r="U716" s="219"/>
      <c r="V716" s="219"/>
      <c r="W716" s="219"/>
      <c r="X716" s="219"/>
      <c r="Y716" s="219"/>
      <c r="Z716" s="219"/>
      <c r="AA716" s="219"/>
      <c r="AB716" s="219"/>
      <c r="AC716" s="219"/>
      <c r="AD716" s="219"/>
      <c r="AE716" s="219"/>
      <c r="AF716" s="219"/>
      <c r="AG716" s="219"/>
      <c r="AH716" s="219"/>
      <c r="AI716" s="219"/>
      <c r="AJ716" s="219"/>
      <c r="AK716" s="219"/>
      <c r="AL716" s="219"/>
      <c r="AM716" s="219"/>
      <c r="AN716" s="190">
        <v>0</v>
      </c>
      <c r="AO716" s="190"/>
      <c r="AP716" s="190"/>
      <c r="AQ716" s="190"/>
      <c r="AR716" s="190"/>
      <c r="AS716" s="190"/>
      <c r="AT716" s="190"/>
      <c r="AU716" s="190"/>
      <c r="AV716" s="190"/>
      <c r="AW716" s="190"/>
      <c r="AX716" s="190"/>
      <c r="AY716" s="190"/>
      <c r="AZ716" s="190"/>
      <c r="BA716" s="190"/>
      <c r="BB716" s="190"/>
      <c r="BC716" s="190"/>
      <c r="BD716" s="190"/>
      <c r="BE716" s="190"/>
      <c r="BF716" s="190"/>
      <c r="BG716" s="190"/>
      <c r="BH716" s="190"/>
      <c r="BI716" s="190"/>
      <c r="BJ716" s="190"/>
      <c r="BK716" s="190">
        <v>0</v>
      </c>
      <c r="BL716" s="190"/>
      <c r="BM716" s="190"/>
      <c r="BN716" s="190"/>
      <c r="BO716" s="190"/>
      <c r="BP716" s="190"/>
      <c r="BQ716" s="190"/>
      <c r="BR716" s="190"/>
      <c r="BS716" s="190"/>
      <c r="BT716" s="190"/>
      <c r="BU716" s="190"/>
      <c r="BV716" s="190"/>
      <c r="BW716" s="190"/>
      <c r="BX716" s="190"/>
      <c r="BY716" s="190"/>
      <c r="BZ716" s="190"/>
      <c r="CA716" s="191">
        <v>0</v>
      </c>
      <c r="CB716" s="191"/>
      <c r="CC716" s="191"/>
      <c r="CD716" s="191"/>
      <c r="CE716" s="191"/>
      <c r="CF716" s="191"/>
      <c r="CG716" s="191"/>
      <c r="CH716" s="191"/>
      <c r="CI716" s="191"/>
      <c r="CJ716" s="191"/>
      <c r="CK716" s="191"/>
      <c r="CL716" s="191"/>
      <c r="CM716" s="191"/>
      <c r="CN716" s="191"/>
      <c r="CO716" s="191"/>
      <c r="CP716" s="191"/>
    </row>
    <row r="717" spans="1:94" ht="15.75" customHeight="1">
      <c r="A717" s="218" t="s">
        <v>906</v>
      </c>
      <c r="B717" s="218"/>
      <c r="C717" s="218"/>
      <c r="D717" s="218"/>
      <c r="E717" s="218"/>
      <c r="F717" s="218"/>
      <c r="G717" s="218"/>
      <c r="H717" s="219" t="s">
        <v>1165</v>
      </c>
      <c r="I717" s="219"/>
      <c r="J717" s="219"/>
      <c r="K717" s="219"/>
      <c r="L717" s="219"/>
      <c r="M717" s="219"/>
      <c r="N717" s="219"/>
      <c r="O717" s="219"/>
      <c r="P717" s="219"/>
      <c r="Q717" s="219"/>
      <c r="R717" s="219"/>
      <c r="S717" s="219"/>
      <c r="T717" s="219"/>
      <c r="U717" s="219"/>
      <c r="V717" s="219"/>
      <c r="W717" s="219"/>
      <c r="X717" s="219"/>
      <c r="Y717" s="219"/>
      <c r="Z717" s="219"/>
      <c r="AA717" s="219"/>
      <c r="AB717" s="219"/>
      <c r="AC717" s="219"/>
      <c r="AD717" s="219"/>
      <c r="AE717" s="219"/>
      <c r="AF717" s="219"/>
      <c r="AG717" s="219"/>
      <c r="AH717" s="219"/>
      <c r="AI717" s="219"/>
      <c r="AJ717" s="219"/>
      <c r="AK717" s="219"/>
      <c r="AL717" s="219"/>
      <c r="AM717" s="219"/>
      <c r="AN717" s="190">
        <v>69930884</v>
      </c>
      <c r="AO717" s="190"/>
      <c r="AP717" s="190"/>
      <c r="AQ717" s="190"/>
      <c r="AR717" s="190"/>
      <c r="AS717" s="190"/>
      <c r="AT717" s="190"/>
      <c r="AU717" s="190"/>
      <c r="AV717" s="190"/>
      <c r="AW717" s="190"/>
      <c r="AX717" s="190"/>
      <c r="AY717" s="190"/>
      <c r="AZ717" s="190"/>
      <c r="BA717" s="190"/>
      <c r="BB717" s="190"/>
      <c r="BC717" s="190"/>
      <c r="BD717" s="190"/>
      <c r="BE717" s="190"/>
      <c r="BF717" s="190"/>
      <c r="BG717" s="190"/>
      <c r="BH717" s="190"/>
      <c r="BI717" s="190"/>
      <c r="BJ717" s="190"/>
      <c r="BK717" s="190">
        <v>69930884</v>
      </c>
      <c r="BL717" s="190"/>
      <c r="BM717" s="190"/>
      <c r="BN717" s="190"/>
      <c r="BO717" s="190"/>
      <c r="BP717" s="190"/>
      <c r="BQ717" s="190"/>
      <c r="BR717" s="190"/>
      <c r="BS717" s="190"/>
      <c r="BT717" s="190"/>
      <c r="BU717" s="190"/>
      <c r="BV717" s="190"/>
      <c r="BW717" s="190"/>
      <c r="BX717" s="190"/>
      <c r="BY717" s="190"/>
      <c r="BZ717" s="190"/>
      <c r="CA717" s="191">
        <v>27812632</v>
      </c>
      <c r="CB717" s="191"/>
      <c r="CC717" s="191"/>
      <c r="CD717" s="191"/>
      <c r="CE717" s="191"/>
      <c r="CF717" s="191"/>
      <c r="CG717" s="191"/>
      <c r="CH717" s="191"/>
      <c r="CI717" s="191"/>
      <c r="CJ717" s="191"/>
      <c r="CK717" s="191"/>
      <c r="CL717" s="191"/>
      <c r="CM717" s="191"/>
      <c r="CN717" s="191"/>
      <c r="CO717" s="191"/>
      <c r="CP717" s="191"/>
    </row>
    <row r="718" spans="1:94" ht="15.75" customHeight="1">
      <c r="A718" s="218" t="s">
        <v>907</v>
      </c>
      <c r="B718" s="218"/>
      <c r="C718" s="218"/>
      <c r="D718" s="218"/>
      <c r="E718" s="218"/>
      <c r="F718" s="218"/>
      <c r="G718" s="218"/>
      <c r="H718" s="219" t="s">
        <v>1166</v>
      </c>
      <c r="I718" s="219"/>
      <c r="J718" s="219"/>
      <c r="K718" s="219"/>
      <c r="L718" s="219"/>
      <c r="M718" s="219"/>
      <c r="N718" s="219"/>
      <c r="O718" s="219"/>
      <c r="P718" s="219"/>
      <c r="Q718" s="219"/>
      <c r="R718" s="219"/>
      <c r="S718" s="219"/>
      <c r="T718" s="219"/>
      <c r="U718" s="219"/>
      <c r="V718" s="219"/>
      <c r="W718" s="219"/>
      <c r="X718" s="219"/>
      <c r="Y718" s="219"/>
      <c r="Z718" s="219"/>
      <c r="AA718" s="219"/>
      <c r="AB718" s="219"/>
      <c r="AC718" s="219"/>
      <c r="AD718" s="219"/>
      <c r="AE718" s="219"/>
      <c r="AF718" s="219"/>
      <c r="AG718" s="219"/>
      <c r="AH718" s="219"/>
      <c r="AI718" s="219"/>
      <c r="AJ718" s="219"/>
      <c r="AK718" s="219"/>
      <c r="AL718" s="219"/>
      <c r="AM718" s="219"/>
      <c r="AN718" s="190">
        <v>212761376</v>
      </c>
      <c r="AO718" s="190"/>
      <c r="AP718" s="190"/>
      <c r="AQ718" s="190"/>
      <c r="AR718" s="190"/>
      <c r="AS718" s="190"/>
      <c r="AT718" s="190"/>
      <c r="AU718" s="190"/>
      <c r="AV718" s="190"/>
      <c r="AW718" s="190"/>
      <c r="AX718" s="190"/>
      <c r="AY718" s="190"/>
      <c r="AZ718" s="190"/>
      <c r="BA718" s="190"/>
      <c r="BB718" s="190"/>
      <c r="BC718" s="190"/>
      <c r="BD718" s="190"/>
      <c r="BE718" s="190"/>
      <c r="BF718" s="190"/>
      <c r="BG718" s="190"/>
      <c r="BH718" s="190"/>
      <c r="BI718" s="190"/>
      <c r="BJ718" s="190"/>
      <c r="BK718" s="190">
        <v>212761376</v>
      </c>
      <c r="BL718" s="190"/>
      <c r="BM718" s="190"/>
      <c r="BN718" s="190"/>
      <c r="BO718" s="190"/>
      <c r="BP718" s="190"/>
      <c r="BQ718" s="190"/>
      <c r="BR718" s="190"/>
      <c r="BS718" s="190"/>
      <c r="BT718" s="190"/>
      <c r="BU718" s="190"/>
      <c r="BV718" s="190"/>
      <c r="BW718" s="190"/>
      <c r="BX718" s="190"/>
      <c r="BY718" s="190"/>
      <c r="BZ718" s="190"/>
      <c r="CA718" s="191">
        <v>80301721</v>
      </c>
      <c r="CB718" s="191"/>
      <c r="CC718" s="191"/>
      <c r="CD718" s="191"/>
      <c r="CE718" s="191"/>
      <c r="CF718" s="191"/>
      <c r="CG718" s="191"/>
      <c r="CH718" s="191"/>
      <c r="CI718" s="191"/>
      <c r="CJ718" s="191"/>
      <c r="CK718" s="191"/>
      <c r="CL718" s="191"/>
      <c r="CM718" s="191"/>
      <c r="CN718" s="191"/>
      <c r="CO718" s="191"/>
      <c r="CP718" s="191"/>
    </row>
    <row r="719" spans="1:94" ht="15.75" customHeight="1">
      <c r="A719" s="218" t="s">
        <v>908</v>
      </c>
      <c r="B719" s="218"/>
      <c r="C719" s="218"/>
      <c r="D719" s="218"/>
      <c r="E719" s="218"/>
      <c r="F719" s="218"/>
      <c r="G719" s="218"/>
      <c r="H719" s="219" t="s">
        <v>1167</v>
      </c>
      <c r="I719" s="219"/>
      <c r="J719" s="219"/>
      <c r="K719" s="219"/>
      <c r="L719" s="219"/>
      <c r="M719" s="219"/>
      <c r="N719" s="219"/>
      <c r="O719" s="219"/>
      <c r="P719" s="219"/>
      <c r="Q719" s="219"/>
      <c r="R719" s="219"/>
      <c r="S719" s="219"/>
      <c r="T719" s="219"/>
      <c r="U719" s="219"/>
      <c r="V719" s="219"/>
      <c r="W719" s="219"/>
      <c r="X719" s="219"/>
      <c r="Y719" s="219"/>
      <c r="Z719" s="219"/>
      <c r="AA719" s="219"/>
      <c r="AB719" s="219"/>
      <c r="AC719" s="219"/>
      <c r="AD719" s="219"/>
      <c r="AE719" s="219"/>
      <c r="AF719" s="219"/>
      <c r="AG719" s="219"/>
      <c r="AH719" s="219"/>
      <c r="AI719" s="219"/>
      <c r="AJ719" s="219"/>
      <c r="AK719" s="219"/>
      <c r="AL719" s="219"/>
      <c r="AM719" s="219"/>
      <c r="AN719" s="190">
        <v>0</v>
      </c>
      <c r="AO719" s="190"/>
      <c r="AP719" s="190"/>
      <c r="AQ719" s="190"/>
      <c r="AR719" s="190"/>
      <c r="AS719" s="190"/>
      <c r="AT719" s="190"/>
      <c r="AU719" s="190"/>
      <c r="AV719" s="190"/>
      <c r="AW719" s="190"/>
      <c r="AX719" s="190"/>
      <c r="AY719" s="190"/>
      <c r="AZ719" s="190"/>
      <c r="BA719" s="190"/>
      <c r="BB719" s="190"/>
      <c r="BC719" s="190"/>
      <c r="BD719" s="190"/>
      <c r="BE719" s="190"/>
      <c r="BF719" s="190"/>
      <c r="BG719" s="190"/>
      <c r="BH719" s="190"/>
      <c r="BI719" s="190"/>
      <c r="BJ719" s="190"/>
      <c r="BK719" s="190">
        <v>0</v>
      </c>
      <c r="BL719" s="190"/>
      <c r="BM719" s="190"/>
      <c r="BN719" s="190"/>
      <c r="BO719" s="190"/>
      <c r="BP719" s="190"/>
      <c r="BQ719" s="190"/>
      <c r="BR719" s="190"/>
      <c r="BS719" s="190"/>
      <c r="BT719" s="190"/>
      <c r="BU719" s="190"/>
      <c r="BV719" s="190"/>
      <c r="BW719" s="190"/>
      <c r="BX719" s="190"/>
      <c r="BY719" s="190"/>
      <c r="BZ719" s="190"/>
      <c r="CA719" s="191">
        <v>0</v>
      </c>
      <c r="CB719" s="191"/>
      <c r="CC719" s="191"/>
      <c r="CD719" s="191"/>
      <c r="CE719" s="191"/>
      <c r="CF719" s="191"/>
      <c r="CG719" s="191"/>
      <c r="CH719" s="191"/>
      <c r="CI719" s="191"/>
      <c r="CJ719" s="191"/>
      <c r="CK719" s="191"/>
      <c r="CL719" s="191"/>
      <c r="CM719" s="191"/>
      <c r="CN719" s="191"/>
      <c r="CO719" s="191"/>
      <c r="CP719" s="191"/>
    </row>
    <row r="720" spans="1:94" ht="15.75" customHeight="1">
      <c r="A720" s="218" t="s">
        <v>884</v>
      </c>
      <c r="B720" s="218"/>
      <c r="C720" s="218"/>
      <c r="D720" s="218"/>
      <c r="E720" s="218"/>
      <c r="F720" s="218"/>
      <c r="G720" s="218"/>
      <c r="H720" s="219" t="s">
        <v>1168</v>
      </c>
      <c r="I720" s="219"/>
      <c r="J720" s="219"/>
      <c r="K720" s="219"/>
      <c r="L720" s="219"/>
      <c r="M720" s="219"/>
      <c r="N720" s="219"/>
      <c r="O720" s="219"/>
      <c r="P720" s="219"/>
      <c r="Q720" s="219"/>
      <c r="R720" s="219"/>
      <c r="S720" s="219"/>
      <c r="T720" s="219"/>
      <c r="U720" s="219"/>
      <c r="V720" s="219"/>
      <c r="W720" s="219"/>
      <c r="X720" s="219"/>
      <c r="Y720" s="219"/>
      <c r="Z720" s="219"/>
      <c r="AA720" s="219"/>
      <c r="AB720" s="219"/>
      <c r="AC720" s="219"/>
      <c r="AD720" s="219"/>
      <c r="AE720" s="219"/>
      <c r="AF720" s="219"/>
      <c r="AG720" s="219"/>
      <c r="AH720" s="219"/>
      <c r="AI720" s="219"/>
      <c r="AJ720" s="219"/>
      <c r="AK720" s="219"/>
      <c r="AL720" s="219"/>
      <c r="AM720" s="219"/>
      <c r="AN720" s="190"/>
      <c r="AO720" s="190"/>
      <c r="AP720" s="190"/>
      <c r="AQ720" s="190"/>
      <c r="AR720" s="190"/>
      <c r="AS720" s="190"/>
      <c r="AT720" s="190"/>
      <c r="AU720" s="190"/>
      <c r="AV720" s="190"/>
      <c r="AW720" s="190"/>
      <c r="AX720" s="190"/>
      <c r="AY720" s="190"/>
      <c r="AZ720" s="190"/>
      <c r="BA720" s="190"/>
      <c r="BB720" s="190"/>
      <c r="BC720" s="190"/>
      <c r="BD720" s="190"/>
      <c r="BE720" s="190"/>
      <c r="BF720" s="190"/>
      <c r="BG720" s="190"/>
      <c r="BH720" s="190"/>
      <c r="BI720" s="190"/>
      <c r="BJ720" s="190"/>
      <c r="BK720" s="190"/>
      <c r="BL720" s="190"/>
      <c r="BM720" s="190"/>
      <c r="BN720" s="190"/>
      <c r="BO720" s="190"/>
      <c r="BP720" s="190"/>
      <c r="BQ720" s="190"/>
      <c r="BR720" s="190"/>
      <c r="BS720" s="190"/>
      <c r="BT720" s="190"/>
      <c r="BU720" s="190"/>
      <c r="BV720" s="190"/>
      <c r="BW720" s="190"/>
      <c r="BX720" s="190"/>
      <c r="BY720" s="190"/>
      <c r="BZ720" s="190"/>
      <c r="CA720" s="191"/>
      <c r="CB720" s="191"/>
      <c r="CC720" s="191"/>
      <c r="CD720" s="191"/>
      <c r="CE720" s="191"/>
      <c r="CF720" s="191"/>
      <c r="CG720" s="191"/>
      <c r="CH720" s="191"/>
      <c r="CI720" s="191"/>
      <c r="CJ720" s="191"/>
      <c r="CK720" s="191"/>
      <c r="CL720" s="191"/>
      <c r="CM720" s="191"/>
      <c r="CN720" s="191"/>
      <c r="CO720" s="191"/>
      <c r="CP720" s="191"/>
    </row>
    <row r="721" spans="1:103" ht="15.75" customHeight="1">
      <c r="A721" s="218" t="s">
        <v>885</v>
      </c>
      <c r="B721" s="218"/>
      <c r="C721" s="218"/>
      <c r="D721" s="218"/>
      <c r="E721" s="218"/>
      <c r="F721" s="218"/>
      <c r="G721" s="218"/>
      <c r="H721" s="219" t="s">
        <v>1169</v>
      </c>
      <c r="I721" s="219"/>
      <c r="J721" s="219"/>
      <c r="K721" s="219"/>
      <c r="L721" s="219"/>
      <c r="M721" s="219"/>
      <c r="N721" s="219"/>
      <c r="O721" s="219"/>
      <c r="P721" s="219"/>
      <c r="Q721" s="219"/>
      <c r="R721" s="219"/>
      <c r="S721" s="219"/>
      <c r="T721" s="219"/>
      <c r="U721" s="219"/>
      <c r="V721" s="219"/>
      <c r="W721" s="219"/>
      <c r="X721" s="219"/>
      <c r="Y721" s="219"/>
      <c r="Z721" s="219"/>
      <c r="AA721" s="219"/>
      <c r="AB721" s="219"/>
      <c r="AC721" s="219"/>
      <c r="AD721" s="219"/>
      <c r="AE721" s="219"/>
      <c r="AF721" s="219"/>
      <c r="AG721" s="219"/>
      <c r="AH721" s="219"/>
      <c r="AI721" s="219"/>
      <c r="AJ721" s="219"/>
      <c r="AK721" s="219"/>
      <c r="AL721" s="219"/>
      <c r="AM721" s="219"/>
      <c r="AN721" s="190"/>
      <c r="AO721" s="190"/>
      <c r="AP721" s="190"/>
      <c r="AQ721" s="190"/>
      <c r="AR721" s="190"/>
      <c r="AS721" s="190"/>
      <c r="AT721" s="190"/>
      <c r="AU721" s="190"/>
      <c r="AV721" s="190"/>
      <c r="AW721" s="190"/>
      <c r="AX721" s="190"/>
      <c r="AY721" s="190"/>
      <c r="AZ721" s="190"/>
      <c r="BA721" s="190"/>
      <c r="BB721" s="190"/>
      <c r="BC721" s="190"/>
      <c r="BD721" s="190"/>
      <c r="BE721" s="190"/>
      <c r="BF721" s="190"/>
      <c r="BG721" s="190"/>
      <c r="BH721" s="190"/>
      <c r="BI721" s="190"/>
      <c r="BJ721" s="190"/>
      <c r="BK721" s="190"/>
      <c r="BL721" s="190"/>
      <c r="BM721" s="190"/>
      <c r="BN721" s="190"/>
      <c r="BO721" s="190"/>
      <c r="BP721" s="190"/>
      <c r="BQ721" s="190"/>
      <c r="BR721" s="190"/>
      <c r="BS721" s="190"/>
      <c r="BT721" s="190"/>
      <c r="BU721" s="190"/>
      <c r="BV721" s="190"/>
      <c r="BW721" s="190"/>
      <c r="BX721" s="190"/>
      <c r="BY721" s="190"/>
      <c r="BZ721" s="190"/>
      <c r="CA721" s="191"/>
      <c r="CB721" s="191"/>
      <c r="CC721" s="191"/>
      <c r="CD721" s="191"/>
      <c r="CE721" s="191"/>
      <c r="CF721" s="191"/>
      <c r="CG721" s="191"/>
      <c r="CH721" s="191"/>
      <c r="CI721" s="191"/>
      <c r="CJ721" s="191"/>
      <c r="CK721" s="191"/>
      <c r="CL721" s="191"/>
      <c r="CM721" s="191"/>
      <c r="CN721" s="191"/>
      <c r="CO721" s="191"/>
      <c r="CP721" s="191"/>
    </row>
    <row r="722" spans="1:103" ht="25.5" customHeight="1">
      <c r="A722" s="218" t="s">
        <v>1124</v>
      </c>
      <c r="B722" s="218"/>
      <c r="C722" s="218"/>
      <c r="D722" s="218"/>
      <c r="E722" s="218"/>
      <c r="F722" s="218"/>
      <c r="G722" s="218"/>
      <c r="H722" s="219" t="s">
        <v>1170</v>
      </c>
      <c r="I722" s="219"/>
      <c r="J722" s="219"/>
      <c r="K722" s="219"/>
      <c r="L722" s="219"/>
      <c r="M722" s="219"/>
      <c r="N722" s="219"/>
      <c r="O722" s="219"/>
      <c r="P722" s="219"/>
      <c r="Q722" s="219"/>
      <c r="R722" s="219"/>
      <c r="S722" s="219"/>
      <c r="T722" s="219"/>
      <c r="U722" s="219"/>
      <c r="V722" s="219"/>
      <c r="W722" s="219"/>
      <c r="X722" s="219"/>
      <c r="Y722" s="219"/>
      <c r="Z722" s="219"/>
      <c r="AA722" s="219"/>
      <c r="AB722" s="219"/>
      <c r="AC722" s="219"/>
      <c r="AD722" s="219"/>
      <c r="AE722" s="219"/>
      <c r="AF722" s="219"/>
      <c r="AG722" s="219"/>
      <c r="AH722" s="219"/>
      <c r="AI722" s="219"/>
      <c r="AJ722" s="219"/>
      <c r="AK722" s="219"/>
      <c r="AL722" s="219"/>
      <c r="AM722" s="219"/>
      <c r="AN722" s="190">
        <v>13633450</v>
      </c>
      <c r="AO722" s="190"/>
      <c r="AP722" s="190"/>
      <c r="AQ722" s="190"/>
      <c r="AR722" s="190"/>
      <c r="AS722" s="190"/>
      <c r="AT722" s="190"/>
      <c r="AU722" s="190"/>
      <c r="AV722" s="190"/>
      <c r="AW722" s="190"/>
      <c r="AX722" s="190"/>
      <c r="AY722" s="190"/>
      <c r="AZ722" s="190"/>
      <c r="BA722" s="190"/>
      <c r="BB722" s="190"/>
      <c r="BC722" s="190"/>
      <c r="BD722" s="190"/>
      <c r="BE722" s="190"/>
      <c r="BF722" s="190"/>
      <c r="BG722" s="190"/>
      <c r="BH722" s="190"/>
      <c r="BI722" s="190"/>
      <c r="BJ722" s="190"/>
      <c r="BK722" s="190">
        <v>13633450</v>
      </c>
      <c r="BL722" s="190"/>
      <c r="BM722" s="190"/>
      <c r="BN722" s="190"/>
      <c r="BO722" s="190"/>
      <c r="BP722" s="190"/>
      <c r="BQ722" s="190"/>
      <c r="BR722" s="190"/>
      <c r="BS722" s="190"/>
      <c r="BT722" s="190"/>
      <c r="BU722" s="190"/>
      <c r="BV722" s="190"/>
      <c r="BW722" s="190"/>
      <c r="BX722" s="190"/>
      <c r="BY722" s="190"/>
      <c r="BZ722" s="190"/>
      <c r="CA722" s="191">
        <v>0</v>
      </c>
      <c r="CB722" s="191"/>
      <c r="CC722" s="191"/>
      <c r="CD722" s="191"/>
      <c r="CE722" s="191"/>
      <c r="CF722" s="191"/>
      <c r="CG722" s="191"/>
      <c r="CH722" s="191"/>
      <c r="CI722" s="191"/>
      <c r="CJ722" s="191"/>
      <c r="CK722" s="191"/>
      <c r="CL722" s="191"/>
      <c r="CM722" s="191"/>
      <c r="CN722" s="191"/>
      <c r="CO722" s="191"/>
      <c r="CP722" s="191"/>
    </row>
    <row r="723" spans="1:103" ht="15.75" customHeight="1">
      <c r="A723" s="218" t="s">
        <v>1126</v>
      </c>
      <c r="B723" s="218"/>
      <c r="C723" s="218"/>
      <c r="D723" s="218"/>
      <c r="E723" s="218"/>
      <c r="F723" s="218"/>
      <c r="G723" s="218"/>
      <c r="H723" s="219" t="s">
        <v>1171</v>
      </c>
      <c r="I723" s="219"/>
      <c r="J723" s="219"/>
      <c r="K723" s="219"/>
      <c r="L723" s="219"/>
      <c r="M723" s="219"/>
      <c r="N723" s="219"/>
      <c r="O723" s="219"/>
      <c r="P723" s="219"/>
      <c r="Q723" s="219"/>
      <c r="R723" s="219"/>
      <c r="S723" s="219"/>
      <c r="T723" s="219"/>
      <c r="U723" s="219"/>
      <c r="V723" s="219"/>
      <c r="W723" s="219"/>
      <c r="X723" s="219"/>
      <c r="Y723" s="219"/>
      <c r="Z723" s="219"/>
      <c r="AA723" s="219"/>
      <c r="AB723" s="219"/>
      <c r="AC723" s="219"/>
      <c r="AD723" s="219"/>
      <c r="AE723" s="219"/>
      <c r="AF723" s="219"/>
      <c r="AG723" s="219"/>
      <c r="AH723" s="219"/>
      <c r="AI723" s="219"/>
      <c r="AJ723" s="219"/>
      <c r="AK723" s="219"/>
      <c r="AL723" s="219"/>
      <c r="AM723" s="219"/>
      <c r="AN723" s="190">
        <f>76420626+BCTNTDR!D36</f>
        <v>88467476</v>
      </c>
      <c r="AO723" s="190"/>
      <c r="AP723" s="190"/>
      <c r="AQ723" s="190"/>
      <c r="AR723" s="190"/>
      <c r="AS723" s="190"/>
      <c r="AT723" s="190"/>
      <c r="AU723" s="190"/>
      <c r="AV723" s="190"/>
      <c r="AW723" s="190"/>
      <c r="AX723" s="190"/>
      <c r="AY723" s="190"/>
      <c r="AZ723" s="190"/>
      <c r="BA723" s="190"/>
      <c r="BB723" s="190"/>
      <c r="BC723" s="190"/>
      <c r="BD723" s="190"/>
      <c r="BE723" s="190"/>
      <c r="BF723" s="190"/>
      <c r="BG723" s="190"/>
      <c r="BH723" s="190"/>
      <c r="BI723" s="190"/>
      <c r="BJ723" s="190"/>
      <c r="BK723" s="190">
        <v>88467476</v>
      </c>
      <c r="BL723" s="190"/>
      <c r="BM723" s="190"/>
      <c r="BN723" s="190"/>
      <c r="BO723" s="190"/>
      <c r="BP723" s="190"/>
      <c r="BQ723" s="190"/>
      <c r="BR723" s="190"/>
      <c r="BS723" s="190"/>
      <c r="BT723" s="190"/>
      <c r="BU723" s="190"/>
      <c r="BV723" s="190"/>
      <c r="BW723" s="190"/>
      <c r="BX723" s="190"/>
      <c r="BY723" s="190"/>
      <c r="BZ723" s="190"/>
      <c r="CA723" s="191">
        <f>58075252+80496000</f>
        <v>138571252</v>
      </c>
      <c r="CB723" s="191"/>
      <c r="CC723" s="191"/>
      <c r="CD723" s="191"/>
      <c r="CE723" s="191"/>
      <c r="CF723" s="191"/>
      <c r="CG723" s="191"/>
      <c r="CH723" s="191"/>
      <c r="CI723" s="191"/>
      <c r="CJ723" s="191"/>
      <c r="CK723" s="191"/>
      <c r="CL723" s="191"/>
      <c r="CM723" s="191"/>
      <c r="CN723" s="191"/>
      <c r="CO723" s="191"/>
      <c r="CP723" s="191"/>
    </row>
    <row r="724" spans="1:103" ht="25.5" customHeight="1">
      <c r="A724" s="218" t="s">
        <v>22</v>
      </c>
      <c r="B724" s="218"/>
      <c r="C724" s="218"/>
      <c r="D724" s="218"/>
      <c r="E724" s="218"/>
      <c r="F724" s="218"/>
      <c r="G724" s="218"/>
      <c r="H724" s="219" t="s">
        <v>1172</v>
      </c>
      <c r="I724" s="219"/>
      <c r="J724" s="219"/>
      <c r="K724" s="219"/>
      <c r="L724" s="219"/>
      <c r="M724" s="219"/>
      <c r="N724" s="219"/>
      <c r="O724" s="219"/>
      <c r="P724" s="219"/>
      <c r="Q724" s="219"/>
      <c r="R724" s="219"/>
      <c r="S724" s="219"/>
      <c r="T724" s="219"/>
      <c r="U724" s="219"/>
      <c r="V724" s="219"/>
      <c r="W724" s="219"/>
      <c r="X724" s="219"/>
      <c r="Y724" s="219"/>
      <c r="Z724" s="219"/>
      <c r="AA724" s="219"/>
      <c r="AB724" s="219"/>
      <c r="AC724" s="219"/>
      <c r="AD724" s="219"/>
      <c r="AE724" s="219"/>
      <c r="AF724" s="219"/>
      <c r="AG724" s="219"/>
      <c r="AH724" s="219"/>
      <c r="AI724" s="219"/>
      <c r="AJ724" s="219"/>
      <c r="AK724" s="219"/>
      <c r="AL724" s="219"/>
      <c r="AM724" s="219"/>
      <c r="AN724" s="190">
        <v>98003000</v>
      </c>
      <c r="AO724" s="190"/>
      <c r="AP724" s="190"/>
      <c r="AQ724" s="190"/>
      <c r="AR724" s="190"/>
      <c r="AS724" s="190"/>
      <c r="AT724" s="190"/>
      <c r="AU724" s="190"/>
      <c r="AV724" s="190"/>
      <c r="AW724" s="190"/>
      <c r="AX724" s="190"/>
      <c r="AY724" s="190"/>
      <c r="AZ724" s="190"/>
      <c r="BA724" s="190"/>
      <c r="BB724" s="190"/>
      <c r="BC724" s="190"/>
      <c r="BD724" s="190"/>
      <c r="BE724" s="190"/>
      <c r="BF724" s="190"/>
      <c r="BG724" s="190"/>
      <c r="BH724" s="190"/>
      <c r="BI724" s="190"/>
      <c r="BJ724" s="190"/>
      <c r="BK724" s="190">
        <v>98003000</v>
      </c>
      <c r="BL724" s="190"/>
      <c r="BM724" s="190"/>
      <c r="BN724" s="190"/>
      <c r="BO724" s="190"/>
      <c r="BP724" s="190"/>
      <c r="BQ724" s="190"/>
      <c r="BR724" s="190"/>
      <c r="BS724" s="190"/>
      <c r="BT724" s="190"/>
      <c r="BU724" s="190"/>
      <c r="BV724" s="190"/>
      <c r="BW724" s="190"/>
      <c r="BX724" s="190"/>
      <c r="BY724" s="190"/>
      <c r="BZ724" s="190"/>
      <c r="CA724" s="191">
        <v>-80496000</v>
      </c>
      <c r="CB724" s="191"/>
      <c r="CC724" s="191"/>
      <c r="CD724" s="191"/>
      <c r="CE724" s="191"/>
      <c r="CF724" s="191"/>
      <c r="CG724" s="191"/>
      <c r="CH724" s="191"/>
      <c r="CI724" s="191"/>
      <c r="CJ724" s="191"/>
      <c r="CK724" s="191"/>
      <c r="CL724" s="191"/>
      <c r="CM724" s="191"/>
      <c r="CN724" s="191"/>
      <c r="CO724" s="191"/>
      <c r="CP724" s="191"/>
    </row>
    <row r="725" spans="1:103" ht="15.75" customHeight="1">
      <c r="A725" s="220"/>
      <c r="B725" s="220"/>
      <c r="C725" s="220"/>
      <c r="D725" s="220"/>
      <c r="E725" s="220"/>
      <c r="F725" s="220"/>
      <c r="G725" s="220"/>
      <c r="H725" s="221" t="s">
        <v>467</v>
      </c>
      <c r="I725" s="221"/>
      <c r="J725" s="221"/>
      <c r="K725" s="221"/>
      <c r="L725" s="221"/>
      <c r="M725" s="221"/>
      <c r="N725" s="221"/>
      <c r="O725" s="221"/>
      <c r="P725" s="221"/>
      <c r="Q725" s="221"/>
      <c r="R725" s="221"/>
      <c r="S725" s="221"/>
      <c r="T725" s="221"/>
      <c r="U725" s="221"/>
      <c r="V725" s="221"/>
      <c r="W725" s="221"/>
      <c r="X725" s="221"/>
      <c r="Y725" s="221"/>
      <c r="Z725" s="221"/>
      <c r="AA725" s="221"/>
      <c r="AB725" s="221"/>
      <c r="AC725" s="221"/>
      <c r="AD725" s="221"/>
      <c r="AE725" s="221"/>
      <c r="AF725" s="221"/>
      <c r="AG725" s="221"/>
      <c r="AH725" s="221"/>
      <c r="AI725" s="221"/>
      <c r="AJ725" s="221"/>
      <c r="AK725" s="221"/>
      <c r="AL725" s="221"/>
      <c r="AM725" s="221"/>
      <c r="AN725" s="200">
        <f>AN722+AN720+AN718+AN717+AN716+AN715+AN721+AN723+AN724</f>
        <v>3489382781</v>
      </c>
      <c r="AO725" s="200"/>
      <c r="AP725" s="200"/>
      <c r="AQ725" s="200"/>
      <c r="AR725" s="200"/>
      <c r="AS725" s="200"/>
      <c r="AT725" s="200"/>
      <c r="AU725" s="200"/>
      <c r="AV725" s="200"/>
      <c r="AW725" s="200"/>
      <c r="AX725" s="200"/>
      <c r="AY725" s="200"/>
      <c r="AZ725" s="200"/>
      <c r="BA725" s="200"/>
      <c r="BB725" s="200"/>
      <c r="BC725" s="200"/>
      <c r="BD725" s="200"/>
      <c r="BE725" s="200"/>
      <c r="BF725" s="200"/>
      <c r="BG725" s="200"/>
      <c r="BH725" s="200"/>
      <c r="BI725" s="200"/>
      <c r="BJ725" s="200"/>
      <c r="BK725" s="200">
        <f>BK715+BK716+BK717+BK718+BK720+BK721+BK722+BK723+BK724</f>
        <v>3489382781</v>
      </c>
      <c r="BL725" s="200"/>
      <c r="BM725" s="200"/>
      <c r="BN725" s="200"/>
      <c r="BO725" s="200"/>
      <c r="BP725" s="200"/>
      <c r="BQ725" s="200"/>
      <c r="BR725" s="200"/>
      <c r="BS725" s="200"/>
      <c r="BT725" s="200"/>
      <c r="BU725" s="200"/>
      <c r="BV725" s="200"/>
      <c r="BW725" s="200"/>
      <c r="BX725" s="200"/>
      <c r="BY725" s="200"/>
      <c r="BZ725" s="200"/>
      <c r="CA725" s="201">
        <f>CA724+CA723+CA722+CA721+CA720+CA719+CA718+CA717+CA716+CA715</f>
        <v>3173391592</v>
      </c>
      <c r="CB725" s="201"/>
      <c r="CC725" s="201"/>
      <c r="CD725" s="201"/>
      <c r="CE725" s="201"/>
      <c r="CF725" s="201"/>
      <c r="CG725" s="201"/>
      <c r="CH725" s="201"/>
      <c r="CI725" s="201"/>
      <c r="CJ725" s="201"/>
      <c r="CK725" s="201"/>
      <c r="CL725" s="201"/>
      <c r="CM725" s="201"/>
      <c r="CN725" s="201"/>
      <c r="CO725" s="201"/>
      <c r="CP725" s="201"/>
      <c r="CY725" s="147"/>
    </row>
    <row r="726" spans="1:103" ht="15.75" customHeight="1">
      <c r="A726" s="114"/>
      <c r="CY726" s="148"/>
    </row>
    <row r="727" spans="1:103" ht="15.75" customHeight="1">
      <c r="A727" s="192" t="s">
        <v>65</v>
      </c>
      <c r="B727" s="192"/>
      <c r="C727" s="192"/>
      <c r="D727" s="192"/>
      <c r="E727" s="192"/>
      <c r="F727" s="192"/>
      <c r="G727" s="192"/>
      <c r="H727" s="193" t="s">
        <v>1173</v>
      </c>
      <c r="I727" s="193"/>
      <c r="J727" s="193"/>
      <c r="K727" s="193"/>
      <c r="L727" s="193"/>
      <c r="M727" s="193"/>
      <c r="N727" s="193"/>
      <c r="O727" s="193"/>
      <c r="P727" s="193"/>
      <c r="Q727" s="193"/>
      <c r="R727" s="193"/>
      <c r="S727" s="193"/>
      <c r="T727" s="193"/>
      <c r="U727" s="193"/>
      <c r="V727" s="193"/>
      <c r="W727" s="193"/>
      <c r="X727" s="193"/>
      <c r="Y727" s="193"/>
      <c r="Z727" s="193"/>
      <c r="AA727" s="193"/>
      <c r="AB727" s="193"/>
      <c r="AC727" s="193"/>
      <c r="AD727" s="193"/>
      <c r="AE727" s="193"/>
      <c r="AF727" s="193"/>
      <c r="AG727" s="193"/>
      <c r="AH727" s="193"/>
      <c r="AI727" s="193"/>
      <c r="AJ727" s="193"/>
      <c r="AK727" s="193"/>
      <c r="AL727" s="193"/>
      <c r="AM727" s="193"/>
      <c r="AN727" s="193" t="s">
        <v>709</v>
      </c>
      <c r="AO727" s="193"/>
      <c r="AP727" s="193"/>
      <c r="AQ727" s="193"/>
      <c r="AR727" s="193"/>
      <c r="AS727" s="193"/>
      <c r="AT727" s="193"/>
      <c r="AU727" s="193"/>
      <c r="AV727" s="193"/>
      <c r="AW727" s="193"/>
      <c r="AX727" s="193"/>
      <c r="AY727" s="193"/>
      <c r="AZ727" s="193"/>
      <c r="BA727" s="193"/>
      <c r="BB727" s="193"/>
      <c r="BC727" s="193"/>
      <c r="BD727" s="193"/>
      <c r="BE727" s="193"/>
      <c r="BF727" s="193"/>
      <c r="BG727" s="193"/>
      <c r="BH727" s="193"/>
      <c r="BI727" s="193"/>
      <c r="BJ727" s="193"/>
      <c r="BK727" s="193"/>
      <c r="BL727" s="193"/>
      <c r="BM727" s="193"/>
      <c r="BN727" s="193"/>
      <c r="BO727" s="193"/>
      <c r="BP727" s="193"/>
      <c r="BQ727" s="193"/>
      <c r="BR727" s="193"/>
      <c r="BS727" s="193"/>
      <c r="BT727" s="193"/>
      <c r="BU727" s="193"/>
      <c r="BV727" s="193"/>
      <c r="BW727" s="193"/>
      <c r="BX727" s="193"/>
      <c r="BY727" s="193"/>
      <c r="BZ727" s="193"/>
      <c r="CA727" s="194" t="s">
        <v>710</v>
      </c>
      <c r="CB727" s="194"/>
      <c r="CC727" s="194"/>
      <c r="CD727" s="194"/>
      <c r="CE727" s="194"/>
      <c r="CF727" s="194"/>
      <c r="CG727" s="194"/>
      <c r="CH727" s="194"/>
      <c r="CI727" s="194"/>
      <c r="CJ727" s="194"/>
      <c r="CK727" s="194"/>
      <c r="CL727" s="194"/>
      <c r="CM727" s="194"/>
      <c r="CN727" s="194"/>
      <c r="CO727" s="194"/>
      <c r="CP727" s="194"/>
    </row>
    <row r="728" spans="1:103" ht="15.75" customHeight="1">
      <c r="A728" s="192"/>
      <c r="B728" s="192"/>
      <c r="C728" s="192"/>
      <c r="D728" s="192"/>
      <c r="E728" s="192"/>
      <c r="F728" s="192"/>
      <c r="G728" s="192"/>
      <c r="H728" s="193"/>
      <c r="I728" s="193"/>
      <c r="J728" s="193"/>
      <c r="K728" s="193"/>
      <c r="L728" s="193"/>
      <c r="M728" s="193"/>
      <c r="N728" s="193"/>
      <c r="O728" s="193"/>
      <c r="P728" s="193"/>
      <c r="Q728" s="193"/>
      <c r="R728" s="193"/>
      <c r="S728" s="193"/>
      <c r="T728" s="193"/>
      <c r="U728" s="193"/>
      <c r="V728" s="193"/>
      <c r="W728" s="193"/>
      <c r="X728" s="193"/>
      <c r="Y728" s="193"/>
      <c r="Z728" s="193"/>
      <c r="AA728" s="193"/>
      <c r="AB728" s="193"/>
      <c r="AC728" s="193"/>
      <c r="AD728" s="193"/>
      <c r="AE728" s="193"/>
      <c r="AF728" s="193"/>
      <c r="AG728" s="193"/>
      <c r="AH728" s="193"/>
      <c r="AI728" s="193"/>
      <c r="AJ728" s="193"/>
      <c r="AK728" s="193"/>
      <c r="AL728" s="193"/>
      <c r="AM728" s="193"/>
      <c r="AN728" s="202" t="s">
        <v>1137</v>
      </c>
      <c r="AO728" s="202"/>
      <c r="AP728" s="202"/>
      <c r="AQ728" s="202"/>
      <c r="AR728" s="202"/>
      <c r="AS728" s="202"/>
      <c r="AT728" s="202"/>
      <c r="AU728" s="202"/>
      <c r="AV728" s="202"/>
      <c r="AW728" s="202"/>
      <c r="AX728" s="202"/>
      <c r="AY728" s="202"/>
      <c r="AZ728" s="202"/>
      <c r="BA728" s="202"/>
      <c r="BB728" s="202"/>
      <c r="BC728" s="202"/>
      <c r="BD728" s="202"/>
      <c r="BE728" s="202"/>
      <c r="BF728" s="202"/>
      <c r="BG728" s="202"/>
      <c r="BH728" s="202"/>
      <c r="BI728" s="202"/>
      <c r="BJ728" s="202"/>
      <c r="BK728" s="202" t="s">
        <v>1138</v>
      </c>
      <c r="BL728" s="202"/>
      <c r="BM728" s="202"/>
      <c r="BN728" s="202"/>
      <c r="BO728" s="202"/>
      <c r="BP728" s="202"/>
      <c r="BQ728" s="202"/>
      <c r="BR728" s="202"/>
      <c r="BS728" s="202"/>
      <c r="BT728" s="202"/>
      <c r="BU728" s="202"/>
      <c r="BV728" s="202"/>
      <c r="BW728" s="202"/>
      <c r="BX728" s="202"/>
      <c r="BY728" s="202"/>
      <c r="BZ728" s="202"/>
      <c r="CA728" s="194"/>
      <c r="CB728" s="194"/>
      <c r="CC728" s="194"/>
      <c r="CD728" s="194"/>
      <c r="CE728" s="194"/>
      <c r="CF728" s="194"/>
      <c r="CG728" s="194"/>
      <c r="CH728" s="194"/>
      <c r="CI728" s="194"/>
      <c r="CJ728" s="194"/>
      <c r="CK728" s="194"/>
      <c r="CL728" s="194"/>
      <c r="CM728" s="194"/>
      <c r="CN728" s="194"/>
      <c r="CO728" s="194"/>
      <c r="CP728" s="194"/>
    </row>
    <row r="729" spans="1:103" ht="20.25" customHeight="1">
      <c r="A729" s="218" t="s">
        <v>879</v>
      </c>
      <c r="B729" s="218"/>
      <c r="C729" s="218"/>
      <c r="D729" s="218"/>
      <c r="E729" s="218"/>
      <c r="F729" s="218"/>
      <c r="G729" s="218"/>
      <c r="H729" s="219" t="s">
        <v>1174</v>
      </c>
      <c r="I729" s="219"/>
      <c r="J729" s="219"/>
      <c r="K729" s="219"/>
      <c r="L729" s="219"/>
      <c r="M729" s="219"/>
      <c r="N729" s="219"/>
      <c r="O729" s="219"/>
      <c r="P729" s="219"/>
      <c r="Q729" s="219"/>
      <c r="R729" s="219"/>
      <c r="S729" s="219"/>
      <c r="T729" s="219"/>
      <c r="U729" s="219"/>
      <c r="V729" s="219"/>
      <c r="W729" s="219"/>
      <c r="X729" s="219"/>
      <c r="Y729" s="219"/>
      <c r="Z729" s="219"/>
      <c r="AA729" s="219"/>
      <c r="AB729" s="219"/>
      <c r="AC729" s="219"/>
      <c r="AD729" s="219"/>
      <c r="AE729" s="219"/>
      <c r="AF729" s="219"/>
      <c r="AG729" s="219"/>
      <c r="AH729" s="219"/>
      <c r="AI729" s="219"/>
      <c r="AJ729" s="219"/>
      <c r="AK729" s="219"/>
      <c r="AL729" s="219"/>
      <c r="AM729" s="219"/>
      <c r="AN729" s="190">
        <v>0</v>
      </c>
      <c r="AO729" s="190"/>
      <c r="AP729" s="190"/>
      <c r="AQ729" s="190"/>
      <c r="AR729" s="190"/>
      <c r="AS729" s="190"/>
      <c r="AT729" s="190"/>
      <c r="AU729" s="190"/>
      <c r="AV729" s="190"/>
      <c r="AW729" s="190"/>
      <c r="AX729" s="190"/>
      <c r="AY729" s="190"/>
      <c r="AZ729" s="190"/>
      <c r="BA729" s="190"/>
      <c r="BB729" s="190"/>
      <c r="BC729" s="190"/>
      <c r="BD729" s="190"/>
      <c r="BE729" s="190"/>
      <c r="BF729" s="190"/>
      <c r="BG729" s="190"/>
      <c r="BH729" s="190"/>
      <c r="BI729" s="190"/>
      <c r="BJ729" s="190"/>
      <c r="BK729" s="190">
        <v>0</v>
      </c>
      <c r="BL729" s="190"/>
      <c r="BM729" s="190"/>
      <c r="BN729" s="190"/>
      <c r="BO729" s="190"/>
      <c r="BP729" s="190"/>
      <c r="BQ729" s="190"/>
      <c r="BR729" s="190"/>
      <c r="BS729" s="190"/>
      <c r="BT729" s="190"/>
      <c r="BU729" s="190"/>
      <c r="BV729" s="190"/>
      <c r="BW729" s="190"/>
      <c r="BX729" s="190"/>
      <c r="BY729" s="190"/>
      <c r="BZ729" s="190"/>
      <c r="CA729" s="191">
        <v>0</v>
      </c>
      <c r="CB729" s="191"/>
      <c r="CC729" s="191"/>
      <c r="CD729" s="191"/>
      <c r="CE729" s="191"/>
      <c r="CF729" s="191"/>
      <c r="CG729" s="191"/>
      <c r="CH729" s="191"/>
      <c r="CI729" s="191"/>
      <c r="CJ729" s="191"/>
      <c r="CK729" s="191"/>
      <c r="CL729" s="191"/>
      <c r="CM729" s="191"/>
      <c r="CN729" s="191"/>
      <c r="CO729" s="191"/>
      <c r="CP729" s="191"/>
    </row>
    <row r="730" spans="1:103" ht="20.25" customHeight="1">
      <c r="A730" s="218" t="s">
        <v>1140</v>
      </c>
      <c r="B730" s="218"/>
      <c r="C730" s="218"/>
      <c r="D730" s="218"/>
      <c r="E730" s="218"/>
      <c r="F730" s="218"/>
      <c r="G730" s="218"/>
      <c r="H730" s="219" t="s">
        <v>1175</v>
      </c>
      <c r="I730" s="219"/>
      <c r="J730" s="219"/>
      <c r="K730" s="219"/>
      <c r="L730" s="219"/>
      <c r="M730" s="219"/>
      <c r="N730" s="219"/>
      <c r="O730" s="219"/>
      <c r="P730" s="219"/>
      <c r="Q730" s="219"/>
      <c r="R730" s="219"/>
      <c r="S730" s="219"/>
      <c r="T730" s="219"/>
      <c r="U730" s="219"/>
      <c r="V730" s="219"/>
      <c r="W730" s="219"/>
      <c r="X730" s="219"/>
      <c r="Y730" s="219"/>
      <c r="Z730" s="219"/>
      <c r="AA730" s="219"/>
      <c r="AB730" s="219"/>
      <c r="AC730" s="219"/>
      <c r="AD730" s="219"/>
      <c r="AE730" s="219"/>
      <c r="AF730" s="219"/>
      <c r="AG730" s="219"/>
      <c r="AH730" s="219"/>
      <c r="AI730" s="219"/>
      <c r="AJ730" s="219"/>
      <c r="AK730" s="219"/>
      <c r="AL730" s="219"/>
      <c r="AM730" s="219"/>
      <c r="AN730" s="190">
        <v>0</v>
      </c>
      <c r="AO730" s="190"/>
      <c r="AP730" s="190"/>
      <c r="AQ730" s="190"/>
      <c r="AR730" s="190"/>
      <c r="AS730" s="190"/>
      <c r="AT730" s="190"/>
      <c r="AU730" s="190"/>
      <c r="AV730" s="190"/>
      <c r="AW730" s="190"/>
      <c r="AX730" s="190"/>
      <c r="AY730" s="190"/>
      <c r="AZ730" s="190"/>
      <c r="BA730" s="190"/>
      <c r="BB730" s="190"/>
      <c r="BC730" s="190"/>
      <c r="BD730" s="190"/>
      <c r="BE730" s="190"/>
      <c r="BF730" s="190"/>
      <c r="BG730" s="190"/>
      <c r="BH730" s="190"/>
      <c r="BI730" s="190"/>
      <c r="BJ730" s="190"/>
      <c r="BK730" s="190">
        <v>0</v>
      </c>
      <c r="BL730" s="190"/>
      <c r="BM730" s="190"/>
      <c r="BN730" s="190"/>
      <c r="BO730" s="190"/>
      <c r="BP730" s="190"/>
      <c r="BQ730" s="190"/>
      <c r="BR730" s="190"/>
      <c r="BS730" s="190"/>
      <c r="BT730" s="190"/>
      <c r="BU730" s="190"/>
      <c r="BV730" s="190"/>
      <c r="BW730" s="190"/>
      <c r="BX730" s="190"/>
      <c r="BY730" s="190"/>
      <c r="BZ730" s="190"/>
      <c r="CA730" s="191">
        <v>0</v>
      </c>
      <c r="CB730" s="191"/>
      <c r="CC730" s="191"/>
      <c r="CD730" s="191"/>
      <c r="CE730" s="191"/>
      <c r="CF730" s="191"/>
      <c r="CG730" s="191"/>
      <c r="CH730" s="191"/>
      <c r="CI730" s="191"/>
      <c r="CJ730" s="191"/>
      <c r="CK730" s="191"/>
      <c r="CL730" s="191"/>
      <c r="CM730" s="191"/>
      <c r="CN730" s="191"/>
      <c r="CO730" s="191"/>
      <c r="CP730" s="191"/>
    </row>
    <row r="731" spans="1:103" ht="20.25" customHeight="1">
      <c r="A731" s="218" t="s">
        <v>1142</v>
      </c>
      <c r="B731" s="218"/>
      <c r="C731" s="218"/>
      <c r="D731" s="218"/>
      <c r="E731" s="218"/>
      <c r="F731" s="218"/>
      <c r="G731" s="218"/>
      <c r="H731" s="219" t="s">
        <v>1176</v>
      </c>
      <c r="I731" s="219"/>
      <c r="J731" s="219"/>
      <c r="K731" s="219"/>
      <c r="L731" s="219"/>
      <c r="M731" s="219"/>
      <c r="N731" s="219"/>
      <c r="O731" s="219"/>
      <c r="P731" s="219"/>
      <c r="Q731" s="219"/>
      <c r="R731" s="219"/>
      <c r="S731" s="219"/>
      <c r="T731" s="219"/>
      <c r="U731" s="219"/>
      <c r="V731" s="219"/>
      <c r="W731" s="219"/>
      <c r="X731" s="219"/>
      <c r="Y731" s="219"/>
      <c r="Z731" s="219"/>
      <c r="AA731" s="219"/>
      <c r="AB731" s="219"/>
      <c r="AC731" s="219"/>
      <c r="AD731" s="219"/>
      <c r="AE731" s="219"/>
      <c r="AF731" s="219"/>
      <c r="AG731" s="219"/>
      <c r="AH731" s="219"/>
      <c r="AI731" s="219"/>
      <c r="AJ731" s="219"/>
      <c r="AK731" s="219"/>
      <c r="AL731" s="219"/>
      <c r="AM731" s="219"/>
      <c r="AN731" s="190">
        <v>0</v>
      </c>
      <c r="AO731" s="190"/>
      <c r="AP731" s="190"/>
      <c r="AQ731" s="190"/>
      <c r="AR731" s="190"/>
      <c r="AS731" s="190"/>
      <c r="AT731" s="190"/>
      <c r="AU731" s="190"/>
      <c r="AV731" s="190"/>
      <c r="AW731" s="190"/>
      <c r="AX731" s="190"/>
      <c r="AY731" s="190"/>
      <c r="AZ731" s="190"/>
      <c r="BA731" s="190"/>
      <c r="BB731" s="190"/>
      <c r="BC731" s="190"/>
      <c r="BD731" s="190"/>
      <c r="BE731" s="190"/>
      <c r="BF731" s="190"/>
      <c r="BG731" s="190"/>
      <c r="BH731" s="190"/>
      <c r="BI731" s="190"/>
      <c r="BJ731" s="190"/>
      <c r="BK731" s="190">
        <v>0</v>
      </c>
      <c r="BL731" s="190"/>
      <c r="BM731" s="190"/>
      <c r="BN731" s="190"/>
      <c r="BO731" s="190"/>
      <c r="BP731" s="190"/>
      <c r="BQ731" s="190"/>
      <c r="BR731" s="190"/>
      <c r="BS731" s="190"/>
      <c r="BT731" s="190"/>
      <c r="BU731" s="190"/>
      <c r="BV731" s="190"/>
      <c r="BW731" s="190"/>
      <c r="BX731" s="190"/>
      <c r="BY731" s="190"/>
      <c r="BZ731" s="190"/>
      <c r="CA731" s="191">
        <v>0</v>
      </c>
      <c r="CB731" s="191"/>
      <c r="CC731" s="191"/>
      <c r="CD731" s="191"/>
      <c r="CE731" s="191"/>
      <c r="CF731" s="191"/>
      <c r="CG731" s="191"/>
      <c r="CH731" s="191"/>
      <c r="CI731" s="191"/>
      <c r="CJ731" s="191"/>
      <c r="CK731" s="191"/>
      <c r="CL731" s="191"/>
      <c r="CM731" s="191"/>
      <c r="CN731" s="191"/>
      <c r="CO731" s="191"/>
      <c r="CP731" s="191"/>
    </row>
    <row r="732" spans="1:103" ht="20.25" customHeight="1">
      <c r="A732" s="218" t="s">
        <v>880</v>
      </c>
      <c r="B732" s="218"/>
      <c r="C732" s="218"/>
      <c r="D732" s="218"/>
      <c r="E732" s="218"/>
      <c r="F732" s="218"/>
      <c r="G732" s="218"/>
      <c r="H732" s="219" t="s">
        <v>1177</v>
      </c>
      <c r="I732" s="219"/>
      <c r="J732" s="219"/>
      <c r="K732" s="219"/>
      <c r="L732" s="219"/>
      <c r="M732" s="219"/>
      <c r="N732" s="219"/>
      <c r="O732" s="219"/>
      <c r="P732" s="219"/>
      <c r="Q732" s="219"/>
      <c r="R732" s="219"/>
      <c r="S732" s="219"/>
      <c r="T732" s="219"/>
      <c r="U732" s="219"/>
      <c r="V732" s="219"/>
      <c r="W732" s="219"/>
      <c r="X732" s="219"/>
      <c r="Y732" s="219"/>
      <c r="Z732" s="219"/>
      <c r="AA732" s="219"/>
      <c r="AB732" s="219"/>
      <c r="AC732" s="219"/>
      <c r="AD732" s="219"/>
      <c r="AE732" s="219"/>
      <c r="AF732" s="219"/>
      <c r="AG732" s="219"/>
      <c r="AH732" s="219"/>
      <c r="AI732" s="219"/>
      <c r="AJ732" s="219"/>
      <c r="AK732" s="219"/>
      <c r="AL732" s="219"/>
      <c r="AM732" s="219"/>
      <c r="AN732" s="190">
        <v>256178696</v>
      </c>
      <c r="AO732" s="190"/>
      <c r="AP732" s="190"/>
      <c r="AQ732" s="190"/>
      <c r="AR732" s="190"/>
      <c r="AS732" s="190"/>
      <c r="AT732" s="190"/>
      <c r="AU732" s="190"/>
      <c r="AV732" s="190"/>
      <c r="AW732" s="190"/>
      <c r="AX732" s="190"/>
      <c r="AY732" s="190"/>
      <c r="AZ732" s="190"/>
      <c r="BA732" s="190"/>
      <c r="BB732" s="190"/>
      <c r="BC732" s="190"/>
      <c r="BD732" s="190"/>
      <c r="BE732" s="190"/>
      <c r="BF732" s="190"/>
      <c r="BG732" s="190"/>
      <c r="BH732" s="190"/>
      <c r="BI732" s="190"/>
      <c r="BJ732" s="190"/>
      <c r="BK732" s="190">
        <v>256178696</v>
      </c>
      <c r="BL732" s="190"/>
      <c r="BM732" s="190"/>
      <c r="BN732" s="190"/>
      <c r="BO732" s="190"/>
      <c r="BP732" s="190"/>
      <c r="BQ732" s="190"/>
      <c r="BR732" s="190"/>
      <c r="BS732" s="190"/>
      <c r="BT732" s="190"/>
      <c r="BU732" s="190"/>
      <c r="BV732" s="190"/>
      <c r="BW732" s="190"/>
      <c r="BX732" s="190"/>
      <c r="BY732" s="190"/>
      <c r="BZ732" s="190"/>
      <c r="CA732" s="191">
        <v>375766725</v>
      </c>
      <c r="CB732" s="191"/>
      <c r="CC732" s="191"/>
      <c r="CD732" s="191"/>
      <c r="CE732" s="191"/>
      <c r="CF732" s="191"/>
      <c r="CG732" s="191"/>
      <c r="CH732" s="191"/>
      <c r="CI732" s="191"/>
      <c r="CJ732" s="191"/>
      <c r="CK732" s="191"/>
      <c r="CL732" s="191"/>
      <c r="CM732" s="191"/>
      <c r="CN732" s="191"/>
      <c r="CO732" s="191"/>
      <c r="CP732" s="191"/>
    </row>
    <row r="733" spans="1:103" ht="20.25" customHeight="1">
      <c r="A733" s="218" t="s">
        <v>906</v>
      </c>
      <c r="B733" s="218"/>
      <c r="C733" s="218"/>
      <c r="D733" s="218"/>
      <c r="E733" s="218"/>
      <c r="F733" s="218"/>
      <c r="G733" s="218"/>
      <c r="H733" s="219" t="s">
        <v>1178</v>
      </c>
      <c r="I733" s="219"/>
      <c r="J733" s="219"/>
      <c r="K733" s="219"/>
      <c r="L733" s="219"/>
      <c r="M733" s="219"/>
      <c r="N733" s="219"/>
      <c r="O733" s="219"/>
      <c r="P733" s="219"/>
      <c r="Q733" s="219"/>
      <c r="R733" s="219"/>
      <c r="S733" s="219"/>
      <c r="T733" s="219"/>
      <c r="U733" s="219"/>
      <c r="V733" s="219"/>
      <c r="W733" s="219"/>
      <c r="X733" s="219"/>
      <c r="Y733" s="219"/>
      <c r="Z733" s="219"/>
      <c r="AA733" s="219"/>
      <c r="AB733" s="219"/>
      <c r="AC733" s="219"/>
      <c r="AD733" s="219"/>
      <c r="AE733" s="219"/>
      <c r="AF733" s="219"/>
      <c r="AG733" s="219"/>
      <c r="AH733" s="219"/>
      <c r="AI733" s="219"/>
      <c r="AJ733" s="219"/>
      <c r="AK733" s="219"/>
      <c r="AL733" s="219"/>
      <c r="AM733" s="219"/>
      <c r="AN733" s="190">
        <v>0</v>
      </c>
      <c r="AO733" s="190"/>
      <c r="AP733" s="190"/>
      <c r="AQ733" s="190"/>
      <c r="AR733" s="190"/>
      <c r="AS733" s="190"/>
      <c r="AT733" s="190"/>
      <c r="AU733" s="190"/>
      <c r="AV733" s="190"/>
      <c r="AW733" s="190"/>
      <c r="AX733" s="190"/>
      <c r="AY733" s="190"/>
      <c r="AZ733" s="190"/>
      <c r="BA733" s="190"/>
      <c r="BB733" s="190"/>
      <c r="BC733" s="190"/>
      <c r="BD733" s="190"/>
      <c r="BE733" s="190"/>
      <c r="BF733" s="190"/>
      <c r="BG733" s="190"/>
      <c r="BH733" s="190"/>
      <c r="BI733" s="190"/>
      <c r="BJ733" s="190"/>
      <c r="BK733" s="190">
        <v>0</v>
      </c>
      <c r="BL733" s="190"/>
      <c r="BM733" s="190"/>
      <c r="BN733" s="190"/>
      <c r="BO733" s="190"/>
      <c r="BP733" s="190"/>
      <c r="BQ733" s="190"/>
      <c r="BR733" s="190"/>
      <c r="BS733" s="190"/>
      <c r="BT733" s="190"/>
      <c r="BU733" s="190"/>
      <c r="BV733" s="190"/>
      <c r="BW733" s="190"/>
      <c r="BX733" s="190"/>
      <c r="BY733" s="190"/>
      <c r="BZ733" s="190"/>
      <c r="CA733" s="191">
        <v>0</v>
      </c>
      <c r="CB733" s="191"/>
      <c r="CC733" s="191"/>
      <c r="CD733" s="191"/>
      <c r="CE733" s="191"/>
      <c r="CF733" s="191"/>
      <c r="CG733" s="191"/>
      <c r="CH733" s="191"/>
      <c r="CI733" s="191"/>
      <c r="CJ733" s="191"/>
      <c r="CK733" s="191"/>
      <c r="CL733" s="191"/>
      <c r="CM733" s="191"/>
      <c r="CN733" s="191"/>
      <c r="CO733" s="191"/>
      <c r="CP733" s="191"/>
    </row>
    <row r="734" spans="1:103" ht="20.25" customHeight="1">
      <c r="A734" s="218" t="s">
        <v>906</v>
      </c>
      <c r="B734" s="218"/>
      <c r="C734" s="218"/>
      <c r="D734" s="218"/>
      <c r="E734" s="218"/>
      <c r="F734" s="218"/>
      <c r="G734" s="218"/>
      <c r="H734" s="219" t="s">
        <v>1179</v>
      </c>
      <c r="I734" s="219"/>
      <c r="J734" s="219"/>
      <c r="K734" s="219"/>
      <c r="L734" s="219"/>
      <c r="M734" s="219"/>
      <c r="N734" s="219"/>
      <c r="O734" s="219"/>
      <c r="P734" s="219"/>
      <c r="Q734" s="219"/>
      <c r="R734" s="219"/>
      <c r="S734" s="219"/>
      <c r="T734" s="219"/>
      <c r="U734" s="219"/>
      <c r="V734" s="219"/>
      <c r="W734" s="219"/>
      <c r="X734" s="219"/>
      <c r="Y734" s="219"/>
      <c r="Z734" s="219"/>
      <c r="AA734" s="219"/>
      <c r="AB734" s="219"/>
      <c r="AC734" s="219"/>
      <c r="AD734" s="219"/>
      <c r="AE734" s="219"/>
      <c r="AF734" s="219"/>
      <c r="AG734" s="219"/>
      <c r="AH734" s="219"/>
      <c r="AI734" s="219"/>
      <c r="AJ734" s="219"/>
      <c r="AK734" s="219"/>
      <c r="AL734" s="219"/>
      <c r="AM734" s="219"/>
      <c r="AN734" s="190">
        <v>0</v>
      </c>
      <c r="AO734" s="190"/>
      <c r="AP734" s="190"/>
      <c r="AQ734" s="190"/>
      <c r="AR734" s="190"/>
      <c r="AS734" s="190"/>
      <c r="AT734" s="190"/>
      <c r="AU734" s="190"/>
      <c r="AV734" s="190"/>
      <c r="AW734" s="190"/>
      <c r="AX734" s="190"/>
      <c r="AY734" s="190"/>
      <c r="AZ734" s="190"/>
      <c r="BA734" s="190"/>
      <c r="BB734" s="190"/>
      <c r="BC734" s="190"/>
      <c r="BD734" s="190"/>
      <c r="BE734" s="190"/>
      <c r="BF734" s="190"/>
      <c r="BG734" s="190"/>
      <c r="BH734" s="190"/>
      <c r="BI734" s="190"/>
      <c r="BJ734" s="190"/>
      <c r="BK734" s="190">
        <v>0</v>
      </c>
      <c r="BL734" s="190"/>
      <c r="BM734" s="190"/>
      <c r="BN734" s="190"/>
      <c r="BO734" s="190"/>
      <c r="BP734" s="190"/>
      <c r="BQ734" s="190"/>
      <c r="BR734" s="190"/>
      <c r="BS734" s="190"/>
      <c r="BT734" s="190"/>
      <c r="BU734" s="190"/>
      <c r="BV734" s="190"/>
      <c r="BW734" s="190"/>
      <c r="BX734" s="190"/>
      <c r="BY734" s="190"/>
      <c r="BZ734" s="190"/>
      <c r="CA734" s="191">
        <v>0</v>
      </c>
      <c r="CB734" s="191"/>
      <c r="CC734" s="191"/>
      <c r="CD734" s="191"/>
      <c r="CE734" s="191"/>
      <c r="CF734" s="191"/>
      <c r="CG734" s="191"/>
      <c r="CH734" s="191"/>
      <c r="CI734" s="191"/>
      <c r="CJ734" s="191"/>
      <c r="CK734" s="191"/>
      <c r="CL734" s="191"/>
      <c r="CM734" s="191"/>
      <c r="CN734" s="191"/>
      <c r="CO734" s="191"/>
      <c r="CP734" s="191"/>
    </row>
    <row r="735" spans="1:103" ht="20.25" customHeight="1">
      <c r="A735" s="220"/>
      <c r="B735" s="220"/>
      <c r="C735" s="220"/>
      <c r="D735" s="220"/>
      <c r="E735" s="220"/>
      <c r="F735" s="220"/>
      <c r="G735" s="220"/>
      <c r="H735" s="221" t="s">
        <v>467</v>
      </c>
      <c r="I735" s="221"/>
      <c r="J735" s="221"/>
      <c r="K735" s="221"/>
      <c r="L735" s="221"/>
      <c r="M735" s="221"/>
      <c r="N735" s="221"/>
      <c r="O735" s="221"/>
      <c r="P735" s="221"/>
      <c r="Q735" s="221"/>
      <c r="R735" s="221"/>
      <c r="S735" s="221"/>
      <c r="T735" s="221"/>
      <c r="U735" s="221"/>
      <c r="V735" s="221"/>
      <c r="W735" s="221"/>
      <c r="X735" s="221"/>
      <c r="Y735" s="221"/>
      <c r="Z735" s="221"/>
      <c r="AA735" s="221"/>
      <c r="AB735" s="221"/>
      <c r="AC735" s="221"/>
      <c r="AD735" s="221"/>
      <c r="AE735" s="221"/>
      <c r="AF735" s="221"/>
      <c r="AG735" s="221"/>
      <c r="AH735" s="221"/>
      <c r="AI735" s="221"/>
      <c r="AJ735" s="221"/>
      <c r="AK735" s="221"/>
      <c r="AL735" s="221"/>
      <c r="AM735" s="221"/>
      <c r="AN735" s="200">
        <f>AN732</f>
        <v>256178696</v>
      </c>
      <c r="AO735" s="200"/>
      <c r="AP735" s="200"/>
      <c r="AQ735" s="200"/>
      <c r="AR735" s="200"/>
      <c r="AS735" s="200"/>
      <c r="AT735" s="200"/>
      <c r="AU735" s="200"/>
      <c r="AV735" s="200"/>
      <c r="AW735" s="200"/>
      <c r="AX735" s="200"/>
      <c r="AY735" s="200"/>
      <c r="AZ735" s="200"/>
      <c r="BA735" s="200"/>
      <c r="BB735" s="200"/>
      <c r="BC735" s="200"/>
      <c r="BD735" s="200"/>
      <c r="BE735" s="200"/>
      <c r="BF735" s="200"/>
      <c r="BG735" s="200"/>
      <c r="BH735" s="200"/>
      <c r="BI735" s="200"/>
      <c r="BJ735" s="200"/>
      <c r="BK735" s="200">
        <f>BK732</f>
        <v>256178696</v>
      </c>
      <c r="BL735" s="200"/>
      <c r="BM735" s="200"/>
      <c r="BN735" s="200"/>
      <c r="BO735" s="200"/>
      <c r="BP735" s="200"/>
      <c r="BQ735" s="200"/>
      <c r="BR735" s="200"/>
      <c r="BS735" s="200"/>
      <c r="BT735" s="200"/>
      <c r="BU735" s="200"/>
      <c r="BV735" s="200"/>
      <c r="BW735" s="200"/>
      <c r="BX735" s="200"/>
      <c r="BY735" s="200"/>
      <c r="BZ735" s="200"/>
      <c r="CA735" s="201">
        <f>CA732</f>
        <v>375766725</v>
      </c>
      <c r="CB735" s="201"/>
      <c r="CC735" s="201"/>
      <c r="CD735" s="201"/>
      <c r="CE735" s="201"/>
      <c r="CF735" s="201"/>
      <c r="CG735" s="201"/>
      <c r="CH735" s="201"/>
      <c r="CI735" s="201"/>
      <c r="CJ735" s="201"/>
      <c r="CK735" s="201"/>
      <c r="CL735" s="201"/>
      <c r="CM735" s="201"/>
      <c r="CN735" s="201"/>
      <c r="CO735" s="201"/>
      <c r="CP735" s="201"/>
    </row>
    <row r="736" spans="1:103" ht="20.25" customHeight="1">
      <c r="A736" s="114"/>
    </row>
    <row r="737" spans="1:94" ht="20.25" customHeight="1">
      <c r="A737" s="192" t="s">
        <v>65</v>
      </c>
      <c r="B737" s="192"/>
      <c r="C737" s="192"/>
      <c r="D737" s="192"/>
      <c r="E737" s="192"/>
      <c r="F737" s="192"/>
      <c r="G737" s="192"/>
      <c r="H737" s="193" t="s">
        <v>1180</v>
      </c>
      <c r="I737" s="193"/>
      <c r="J737" s="193"/>
      <c r="K737" s="193"/>
      <c r="L737" s="193"/>
      <c r="M737" s="193"/>
      <c r="N737" s="193"/>
      <c r="O737" s="193"/>
      <c r="P737" s="193"/>
      <c r="Q737" s="193"/>
      <c r="R737" s="193"/>
      <c r="S737" s="193"/>
      <c r="T737" s="193"/>
      <c r="U737" s="193"/>
      <c r="V737" s="193"/>
      <c r="W737" s="193"/>
      <c r="X737" s="193"/>
      <c r="Y737" s="193"/>
      <c r="Z737" s="193"/>
      <c r="AA737" s="193"/>
      <c r="AB737" s="193"/>
      <c r="AC737" s="193"/>
      <c r="AD737" s="193"/>
      <c r="AE737" s="193"/>
      <c r="AF737" s="193"/>
      <c r="AG737" s="193"/>
      <c r="AH737" s="193"/>
      <c r="AI737" s="193"/>
      <c r="AJ737" s="193"/>
      <c r="AK737" s="193"/>
      <c r="AL737" s="193"/>
      <c r="AM737" s="193"/>
      <c r="AN737" s="193" t="s">
        <v>709</v>
      </c>
      <c r="AO737" s="193"/>
      <c r="AP737" s="193"/>
      <c r="AQ737" s="193"/>
      <c r="AR737" s="193"/>
      <c r="AS737" s="193"/>
      <c r="AT737" s="193"/>
      <c r="AU737" s="193"/>
      <c r="AV737" s="193"/>
      <c r="AW737" s="193"/>
      <c r="AX737" s="193"/>
      <c r="AY737" s="193"/>
      <c r="AZ737" s="193"/>
      <c r="BA737" s="193"/>
      <c r="BB737" s="193"/>
      <c r="BC737" s="193"/>
      <c r="BD737" s="193"/>
      <c r="BE737" s="193"/>
      <c r="BF737" s="193"/>
      <c r="BG737" s="193"/>
      <c r="BH737" s="193"/>
      <c r="BI737" s="193"/>
      <c r="BJ737" s="193"/>
      <c r="BK737" s="193"/>
      <c r="BL737" s="193"/>
      <c r="BM737" s="193"/>
      <c r="BN737" s="193"/>
      <c r="BO737" s="193"/>
      <c r="BP737" s="193"/>
      <c r="BQ737" s="193"/>
      <c r="BR737" s="193"/>
      <c r="BS737" s="193"/>
      <c r="BT737" s="193"/>
      <c r="BU737" s="193"/>
      <c r="BV737" s="193"/>
      <c r="BW737" s="193"/>
      <c r="BX737" s="193"/>
      <c r="BY737" s="193"/>
      <c r="BZ737" s="193"/>
      <c r="CA737" s="194" t="s">
        <v>710</v>
      </c>
      <c r="CB737" s="194"/>
      <c r="CC737" s="194"/>
      <c r="CD737" s="194"/>
      <c r="CE737" s="194"/>
      <c r="CF737" s="194"/>
      <c r="CG737" s="194"/>
      <c r="CH737" s="194"/>
      <c r="CI737" s="194"/>
      <c r="CJ737" s="194"/>
      <c r="CK737" s="194"/>
      <c r="CL737" s="194"/>
      <c r="CM737" s="194"/>
      <c r="CN737" s="194"/>
      <c r="CO737" s="194"/>
      <c r="CP737" s="194"/>
    </row>
    <row r="738" spans="1:94" ht="20.25" customHeight="1">
      <c r="A738" s="192"/>
      <c r="B738" s="192"/>
      <c r="C738" s="192"/>
      <c r="D738" s="192"/>
      <c r="E738" s="192"/>
      <c r="F738" s="192"/>
      <c r="G738" s="192"/>
      <c r="H738" s="193"/>
      <c r="I738" s="193"/>
      <c r="J738" s="193"/>
      <c r="K738" s="193"/>
      <c r="L738" s="193"/>
      <c r="M738" s="193"/>
      <c r="N738" s="193"/>
      <c r="O738" s="193"/>
      <c r="P738" s="193"/>
      <c r="Q738" s="193"/>
      <c r="R738" s="193"/>
      <c r="S738" s="193"/>
      <c r="T738" s="193"/>
      <c r="U738" s="193"/>
      <c r="V738" s="193"/>
      <c r="W738" s="193"/>
      <c r="X738" s="193"/>
      <c r="Y738" s="193"/>
      <c r="Z738" s="193"/>
      <c r="AA738" s="193"/>
      <c r="AB738" s="193"/>
      <c r="AC738" s="193"/>
      <c r="AD738" s="193"/>
      <c r="AE738" s="193"/>
      <c r="AF738" s="193"/>
      <c r="AG738" s="193"/>
      <c r="AH738" s="193"/>
      <c r="AI738" s="193"/>
      <c r="AJ738" s="193"/>
      <c r="AK738" s="193"/>
      <c r="AL738" s="193"/>
      <c r="AM738" s="193"/>
      <c r="AN738" s="202" t="s">
        <v>1137</v>
      </c>
      <c r="AO738" s="202"/>
      <c r="AP738" s="202"/>
      <c r="AQ738" s="202"/>
      <c r="AR738" s="202"/>
      <c r="AS738" s="202"/>
      <c r="AT738" s="202"/>
      <c r="AU738" s="202"/>
      <c r="AV738" s="202"/>
      <c r="AW738" s="202"/>
      <c r="AX738" s="202"/>
      <c r="AY738" s="202"/>
      <c r="AZ738" s="202"/>
      <c r="BA738" s="202"/>
      <c r="BB738" s="202"/>
      <c r="BC738" s="202"/>
      <c r="BD738" s="202"/>
      <c r="BE738" s="202"/>
      <c r="BF738" s="202"/>
      <c r="BG738" s="202"/>
      <c r="BH738" s="202"/>
      <c r="BI738" s="202"/>
      <c r="BJ738" s="202"/>
      <c r="BK738" s="202" t="s">
        <v>1138</v>
      </c>
      <c r="BL738" s="202"/>
      <c r="BM738" s="202"/>
      <c r="BN738" s="202"/>
      <c r="BO738" s="202"/>
      <c r="BP738" s="202"/>
      <c r="BQ738" s="202"/>
      <c r="BR738" s="202"/>
      <c r="BS738" s="202"/>
      <c r="BT738" s="202"/>
      <c r="BU738" s="202"/>
      <c r="BV738" s="202"/>
      <c r="BW738" s="202"/>
      <c r="BX738" s="202"/>
      <c r="BY738" s="202"/>
      <c r="BZ738" s="202"/>
      <c r="CA738" s="194"/>
      <c r="CB738" s="194"/>
      <c r="CC738" s="194"/>
      <c r="CD738" s="194"/>
      <c r="CE738" s="194"/>
      <c r="CF738" s="194"/>
      <c r="CG738" s="194"/>
      <c r="CH738" s="194"/>
      <c r="CI738" s="194"/>
      <c r="CJ738" s="194"/>
      <c r="CK738" s="194"/>
      <c r="CL738" s="194"/>
      <c r="CM738" s="194"/>
      <c r="CN738" s="194"/>
      <c r="CO738" s="194"/>
      <c r="CP738" s="194"/>
    </row>
    <row r="739" spans="1:94" ht="20.25" customHeight="1">
      <c r="A739" s="218" t="s">
        <v>879</v>
      </c>
      <c r="B739" s="218"/>
      <c r="C739" s="218"/>
      <c r="D739" s="218"/>
      <c r="E739" s="218"/>
      <c r="F739" s="218"/>
      <c r="G739" s="218"/>
      <c r="H739" s="219" t="s">
        <v>1325</v>
      </c>
      <c r="I739" s="219"/>
      <c r="J739" s="219"/>
      <c r="K739" s="219"/>
      <c r="L739" s="219"/>
      <c r="M739" s="219"/>
      <c r="N739" s="219"/>
      <c r="O739" s="219"/>
      <c r="P739" s="219"/>
      <c r="Q739" s="219"/>
      <c r="R739" s="219"/>
      <c r="S739" s="219"/>
      <c r="T739" s="219"/>
      <c r="U739" s="219"/>
      <c r="V739" s="219"/>
      <c r="W739" s="219"/>
      <c r="X739" s="219"/>
      <c r="Y739" s="219"/>
      <c r="Z739" s="219"/>
      <c r="AA739" s="219"/>
      <c r="AB739" s="219"/>
      <c r="AC739" s="219"/>
      <c r="AD739" s="219"/>
      <c r="AE739" s="219"/>
      <c r="AF739" s="219"/>
      <c r="AG739" s="219"/>
      <c r="AH739" s="219"/>
      <c r="AI739" s="219"/>
      <c r="AJ739" s="219"/>
      <c r="AK739" s="219"/>
      <c r="AL739" s="219"/>
      <c r="AM739" s="219"/>
      <c r="AN739" s="190">
        <v>0</v>
      </c>
      <c r="AO739" s="190"/>
      <c r="AP739" s="190"/>
      <c r="AQ739" s="190"/>
      <c r="AR739" s="190"/>
      <c r="AS739" s="190"/>
      <c r="AT739" s="190"/>
      <c r="AU739" s="190"/>
      <c r="AV739" s="190"/>
      <c r="AW739" s="190"/>
      <c r="AX739" s="190"/>
      <c r="AY739" s="190"/>
      <c r="AZ739" s="190"/>
      <c r="BA739" s="190"/>
      <c r="BB739" s="190"/>
      <c r="BC739" s="190"/>
      <c r="BD739" s="190"/>
      <c r="BE739" s="190"/>
      <c r="BF739" s="190"/>
      <c r="BG739" s="190"/>
      <c r="BH739" s="190"/>
      <c r="BI739" s="190"/>
      <c r="BJ739" s="190"/>
      <c r="BK739" s="190">
        <v>0</v>
      </c>
      <c r="BL739" s="190"/>
      <c r="BM739" s="190"/>
      <c r="BN739" s="190"/>
      <c r="BO739" s="190"/>
      <c r="BP739" s="190"/>
      <c r="BQ739" s="190"/>
      <c r="BR739" s="190"/>
      <c r="BS739" s="190"/>
      <c r="BT739" s="190"/>
      <c r="BU739" s="190"/>
      <c r="BV739" s="190"/>
      <c r="BW739" s="190"/>
      <c r="BX739" s="190"/>
      <c r="BY739" s="190"/>
      <c r="BZ739" s="190"/>
      <c r="CA739" s="191">
        <v>0</v>
      </c>
      <c r="CB739" s="191"/>
      <c r="CC739" s="191"/>
      <c r="CD739" s="191"/>
      <c r="CE739" s="191"/>
      <c r="CF739" s="191"/>
      <c r="CG739" s="191"/>
      <c r="CH739" s="191"/>
      <c r="CI739" s="191"/>
      <c r="CJ739" s="191"/>
      <c r="CK739" s="191"/>
      <c r="CL739" s="191"/>
      <c r="CM739" s="191"/>
      <c r="CN739" s="191"/>
      <c r="CO739" s="191"/>
      <c r="CP739" s="191"/>
    </row>
    <row r="740" spans="1:94" ht="20.25" customHeight="1">
      <c r="A740" s="218" t="s">
        <v>880</v>
      </c>
      <c r="B740" s="218"/>
      <c r="C740" s="218"/>
      <c r="D740" s="218"/>
      <c r="E740" s="218"/>
      <c r="F740" s="218"/>
      <c r="G740" s="218"/>
      <c r="H740" s="219" t="s">
        <v>1181</v>
      </c>
      <c r="I740" s="219"/>
      <c r="J740" s="219"/>
      <c r="K740" s="219"/>
      <c r="L740" s="219"/>
      <c r="M740" s="219"/>
      <c r="N740" s="219"/>
      <c r="O740" s="219"/>
      <c r="P740" s="219"/>
      <c r="Q740" s="219"/>
      <c r="R740" s="219"/>
      <c r="S740" s="219"/>
      <c r="T740" s="219"/>
      <c r="U740" s="219"/>
      <c r="V740" s="219"/>
      <c r="W740" s="219"/>
      <c r="X740" s="219"/>
      <c r="Y740" s="219"/>
      <c r="Z740" s="219"/>
      <c r="AA740" s="219"/>
      <c r="AB740" s="219"/>
      <c r="AC740" s="219"/>
      <c r="AD740" s="219"/>
      <c r="AE740" s="219"/>
      <c r="AF740" s="219"/>
      <c r="AG740" s="219"/>
      <c r="AH740" s="219"/>
      <c r="AI740" s="219"/>
      <c r="AJ740" s="219"/>
      <c r="AK740" s="219"/>
      <c r="AL740" s="219"/>
      <c r="AM740" s="219"/>
      <c r="AN740" s="190">
        <v>0</v>
      </c>
      <c r="AO740" s="190"/>
      <c r="AP740" s="190"/>
      <c r="AQ740" s="190"/>
      <c r="AR740" s="190"/>
      <c r="AS740" s="190"/>
      <c r="AT740" s="190"/>
      <c r="AU740" s="190"/>
      <c r="AV740" s="190"/>
      <c r="AW740" s="190"/>
      <c r="AX740" s="190"/>
      <c r="AY740" s="190"/>
      <c r="AZ740" s="190"/>
      <c r="BA740" s="190"/>
      <c r="BB740" s="190"/>
      <c r="BC740" s="190"/>
      <c r="BD740" s="190"/>
      <c r="BE740" s="190"/>
      <c r="BF740" s="190"/>
      <c r="BG740" s="190"/>
      <c r="BH740" s="190"/>
      <c r="BI740" s="190"/>
      <c r="BJ740" s="190"/>
      <c r="BK740" s="190">
        <v>0</v>
      </c>
      <c r="BL740" s="190"/>
      <c r="BM740" s="190"/>
      <c r="BN740" s="190"/>
      <c r="BO740" s="190"/>
      <c r="BP740" s="190"/>
      <c r="BQ740" s="190"/>
      <c r="BR740" s="190"/>
      <c r="BS740" s="190"/>
      <c r="BT740" s="190"/>
      <c r="BU740" s="190"/>
      <c r="BV740" s="190"/>
      <c r="BW740" s="190"/>
      <c r="BX740" s="190"/>
      <c r="BY740" s="190"/>
      <c r="BZ740" s="190"/>
      <c r="CA740" s="191">
        <v>0</v>
      </c>
      <c r="CB740" s="191"/>
      <c r="CC740" s="191"/>
      <c r="CD740" s="191"/>
      <c r="CE740" s="191"/>
      <c r="CF740" s="191"/>
      <c r="CG740" s="191"/>
      <c r="CH740" s="191"/>
      <c r="CI740" s="191"/>
      <c r="CJ740" s="191"/>
      <c r="CK740" s="191"/>
      <c r="CL740" s="191"/>
      <c r="CM740" s="191"/>
      <c r="CN740" s="191"/>
      <c r="CO740" s="191"/>
      <c r="CP740" s="191"/>
    </row>
    <row r="741" spans="1:94" ht="20.25" customHeight="1">
      <c r="A741" s="218" t="s">
        <v>906</v>
      </c>
      <c r="B741" s="218"/>
      <c r="C741" s="218"/>
      <c r="D741" s="218"/>
      <c r="E741" s="218"/>
      <c r="F741" s="218"/>
      <c r="G741" s="218"/>
      <c r="H741" s="219" t="s">
        <v>1182</v>
      </c>
      <c r="I741" s="219"/>
      <c r="J741" s="219"/>
      <c r="K741" s="219"/>
      <c r="L741" s="219"/>
      <c r="M741" s="219"/>
      <c r="N741" s="219"/>
      <c r="O741" s="219"/>
      <c r="P741" s="219"/>
      <c r="Q741" s="219"/>
      <c r="R741" s="219"/>
      <c r="S741" s="219"/>
      <c r="T741" s="219"/>
      <c r="U741" s="219"/>
      <c r="V741" s="219"/>
      <c r="W741" s="219"/>
      <c r="X741" s="219"/>
      <c r="Y741" s="219"/>
      <c r="Z741" s="219"/>
      <c r="AA741" s="219"/>
      <c r="AB741" s="219"/>
      <c r="AC741" s="219"/>
      <c r="AD741" s="219"/>
      <c r="AE741" s="219"/>
      <c r="AF741" s="219"/>
      <c r="AG741" s="219"/>
      <c r="AH741" s="219"/>
      <c r="AI741" s="219"/>
      <c r="AJ741" s="219"/>
      <c r="AK741" s="219"/>
      <c r="AL741" s="219"/>
      <c r="AM741" s="219"/>
      <c r="AN741" s="190">
        <v>0</v>
      </c>
      <c r="AO741" s="190"/>
      <c r="AP741" s="190"/>
      <c r="AQ741" s="190"/>
      <c r="AR741" s="190"/>
      <c r="AS741" s="190"/>
      <c r="AT741" s="190"/>
      <c r="AU741" s="190"/>
      <c r="AV741" s="190"/>
      <c r="AW741" s="190"/>
      <c r="AX741" s="190"/>
      <c r="AY741" s="190"/>
      <c r="AZ741" s="190"/>
      <c r="BA741" s="190"/>
      <c r="BB741" s="190"/>
      <c r="BC741" s="190"/>
      <c r="BD741" s="190"/>
      <c r="BE741" s="190"/>
      <c r="BF741" s="190"/>
      <c r="BG741" s="190"/>
      <c r="BH741" s="190"/>
      <c r="BI741" s="190"/>
      <c r="BJ741" s="190"/>
      <c r="BK741" s="190">
        <v>0</v>
      </c>
      <c r="BL741" s="190"/>
      <c r="BM741" s="190"/>
      <c r="BN741" s="190"/>
      <c r="BO741" s="190"/>
      <c r="BP741" s="190"/>
      <c r="BQ741" s="190"/>
      <c r="BR741" s="190"/>
      <c r="BS741" s="190"/>
      <c r="BT741" s="190"/>
      <c r="BU741" s="190"/>
      <c r="BV741" s="190"/>
      <c r="BW741" s="190"/>
      <c r="BX741" s="190"/>
      <c r="BY741" s="190"/>
      <c r="BZ741" s="190"/>
      <c r="CA741" s="191">
        <v>0</v>
      </c>
      <c r="CB741" s="191"/>
      <c r="CC741" s="191"/>
      <c r="CD741" s="191"/>
      <c r="CE741" s="191"/>
      <c r="CF741" s="191"/>
      <c r="CG741" s="191"/>
      <c r="CH741" s="191"/>
      <c r="CI741" s="191"/>
      <c r="CJ741" s="191"/>
      <c r="CK741" s="191"/>
      <c r="CL741" s="191"/>
      <c r="CM741" s="191"/>
      <c r="CN741" s="191"/>
      <c r="CO741" s="191"/>
      <c r="CP741" s="191"/>
    </row>
    <row r="742" spans="1:94" ht="20.25" customHeight="1">
      <c r="A742" s="218" t="s">
        <v>907</v>
      </c>
      <c r="B742" s="218"/>
      <c r="C742" s="218"/>
      <c r="D742" s="218"/>
      <c r="E742" s="218"/>
      <c r="F742" s="218"/>
      <c r="G742" s="218"/>
      <c r="H742" s="219" t="s">
        <v>1183</v>
      </c>
      <c r="I742" s="219"/>
      <c r="J742" s="219"/>
      <c r="K742" s="219"/>
      <c r="L742" s="219"/>
      <c r="M742" s="219"/>
      <c r="N742" s="219"/>
      <c r="O742" s="219"/>
      <c r="P742" s="219"/>
      <c r="Q742" s="219"/>
      <c r="R742" s="219"/>
      <c r="S742" s="219"/>
      <c r="T742" s="219"/>
      <c r="U742" s="219"/>
      <c r="V742" s="219"/>
      <c r="W742" s="219"/>
      <c r="X742" s="219"/>
      <c r="Y742" s="219"/>
      <c r="Z742" s="219"/>
      <c r="AA742" s="219"/>
      <c r="AB742" s="219"/>
      <c r="AC742" s="219"/>
      <c r="AD742" s="219"/>
      <c r="AE742" s="219"/>
      <c r="AF742" s="219"/>
      <c r="AG742" s="219"/>
      <c r="AH742" s="219"/>
      <c r="AI742" s="219"/>
      <c r="AJ742" s="219"/>
      <c r="AK742" s="219"/>
      <c r="AL742" s="219"/>
      <c r="AM742" s="219"/>
      <c r="AN742" s="190">
        <v>0</v>
      </c>
      <c r="AO742" s="190"/>
      <c r="AP742" s="190"/>
      <c r="AQ742" s="190"/>
      <c r="AR742" s="190"/>
      <c r="AS742" s="190"/>
      <c r="AT742" s="190"/>
      <c r="AU742" s="190"/>
      <c r="AV742" s="190"/>
      <c r="AW742" s="190"/>
      <c r="AX742" s="190"/>
      <c r="AY742" s="190"/>
      <c r="AZ742" s="190"/>
      <c r="BA742" s="190"/>
      <c r="BB742" s="190"/>
      <c r="BC742" s="190"/>
      <c r="BD742" s="190"/>
      <c r="BE742" s="190"/>
      <c r="BF742" s="190"/>
      <c r="BG742" s="190"/>
      <c r="BH742" s="190"/>
      <c r="BI742" s="190"/>
      <c r="BJ742" s="190"/>
      <c r="BK742" s="190">
        <v>0</v>
      </c>
      <c r="BL742" s="190"/>
      <c r="BM742" s="190"/>
      <c r="BN742" s="190"/>
      <c r="BO742" s="190"/>
      <c r="BP742" s="190"/>
      <c r="BQ742" s="190"/>
      <c r="BR742" s="190"/>
      <c r="BS742" s="190"/>
      <c r="BT742" s="190"/>
      <c r="BU742" s="190"/>
      <c r="BV742" s="190"/>
      <c r="BW742" s="190"/>
      <c r="BX742" s="190"/>
      <c r="BY742" s="190"/>
      <c r="BZ742" s="190"/>
      <c r="CA742" s="191">
        <v>0</v>
      </c>
      <c r="CB742" s="191"/>
      <c r="CC742" s="191"/>
      <c r="CD742" s="191"/>
      <c r="CE742" s="191"/>
      <c r="CF742" s="191"/>
      <c r="CG742" s="191"/>
      <c r="CH742" s="191"/>
      <c r="CI742" s="191"/>
      <c r="CJ742" s="191"/>
      <c r="CK742" s="191"/>
      <c r="CL742" s="191"/>
      <c r="CM742" s="191"/>
      <c r="CN742" s="191"/>
      <c r="CO742" s="191"/>
      <c r="CP742" s="191"/>
    </row>
    <row r="743" spans="1:94" ht="20.25" customHeight="1">
      <c r="A743" s="218" t="s">
        <v>908</v>
      </c>
      <c r="B743" s="218"/>
      <c r="C743" s="218"/>
      <c r="D743" s="218"/>
      <c r="E743" s="218"/>
      <c r="F743" s="218"/>
      <c r="G743" s="218"/>
      <c r="H743" s="219" t="s">
        <v>1184</v>
      </c>
      <c r="I743" s="219"/>
      <c r="J743" s="219"/>
      <c r="K743" s="219"/>
      <c r="L743" s="219"/>
      <c r="M743" s="219"/>
      <c r="N743" s="219"/>
      <c r="O743" s="219"/>
      <c r="P743" s="219"/>
      <c r="Q743" s="219"/>
      <c r="R743" s="219"/>
      <c r="S743" s="219"/>
      <c r="T743" s="219"/>
      <c r="U743" s="219"/>
      <c r="V743" s="219"/>
      <c r="W743" s="219"/>
      <c r="X743" s="219"/>
      <c r="Y743" s="219"/>
      <c r="Z743" s="219"/>
      <c r="AA743" s="219"/>
      <c r="AB743" s="219"/>
      <c r="AC743" s="219"/>
      <c r="AD743" s="219"/>
      <c r="AE743" s="219"/>
      <c r="AF743" s="219"/>
      <c r="AG743" s="219"/>
      <c r="AH743" s="219"/>
      <c r="AI743" s="219"/>
      <c r="AJ743" s="219"/>
      <c r="AK743" s="219"/>
      <c r="AL743" s="219"/>
      <c r="AM743" s="219"/>
      <c r="AN743" s="190">
        <v>0</v>
      </c>
      <c r="AO743" s="190"/>
      <c r="AP743" s="190"/>
      <c r="AQ743" s="190"/>
      <c r="AR743" s="190"/>
      <c r="AS743" s="190"/>
      <c r="AT743" s="190"/>
      <c r="AU743" s="190"/>
      <c r="AV743" s="190"/>
      <c r="AW743" s="190"/>
      <c r="AX743" s="190"/>
      <c r="AY743" s="190"/>
      <c r="AZ743" s="190"/>
      <c r="BA743" s="190"/>
      <c r="BB743" s="190"/>
      <c r="BC743" s="190"/>
      <c r="BD743" s="190"/>
      <c r="BE743" s="190"/>
      <c r="BF743" s="190"/>
      <c r="BG743" s="190"/>
      <c r="BH743" s="190"/>
      <c r="BI743" s="190"/>
      <c r="BJ743" s="190"/>
      <c r="BK743" s="190">
        <v>0</v>
      </c>
      <c r="BL743" s="190"/>
      <c r="BM743" s="190"/>
      <c r="BN743" s="190"/>
      <c r="BO743" s="190"/>
      <c r="BP743" s="190"/>
      <c r="BQ743" s="190"/>
      <c r="BR743" s="190"/>
      <c r="BS743" s="190"/>
      <c r="BT743" s="190"/>
      <c r="BU743" s="190"/>
      <c r="BV743" s="190"/>
      <c r="BW743" s="190"/>
      <c r="BX743" s="190"/>
      <c r="BY743" s="190"/>
      <c r="BZ743" s="190"/>
      <c r="CA743" s="191">
        <v>0</v>
      </c>
      <c r="CB743" s="191"/>
      <c r="CC743" s="191"/>
      <c r="CD743" s="191"/>
      <c r="CE743" s="191"/>
      <c r="CF743" s="191"/>
      <c r="CG743" s="191"/>
      <c r="CH743" s="191"/>
      <c r="CI743" s="191"/>
      <c r="CJ743" s="191"/>
      <c r="CK743" s="191"/>
      <c r="CL743" s="191"/>
      <c r="CM743" s="191"/>
      <c r="CN743" s="191"/>
      <c r="CO743" s="191"/>
      <c r="CP743" s="191"/>
    </row>
    <row r="744" spans="1:94" ht="20.25" customHeight="1">
      <c r="A744" s="218" t="s">
        <v>884</v>
      </c>
      <c r="B744" s="218"/>
      <c r="C744" s="218"/>
      <c r="D744" s="218"/>
      <c r="E744" s="218"/>
      <c r="F744" s="218"/>
      <c r="G744" s="218"/>
      <c r="H744" s="219" t="s">
        <v>1185</v>
      </c>
      <c r="I744" s="219"/>
      <c r="J744" s="219"/>
      <c r="K744" s="219"/>
      <c r="L744" s="219"/>
      <c r="M744" s="219"/>
      <c r="N744" s="219"/>
      <c r="O744" s="219"/>
      <c r="P744" s="219"/>
      <c r="Q744" s="219"/>
      <c r="R744" s="219"/>
      <c r="S744" s="219"/>
      <c r="T744" s="219"/>
      <c r="U744" s="219"/>
      <c r="V744" s="219"/>
      <c r="W744" s="219"/>
      <c r="X744" s="219"/>
      <c r="Y744" s="219"/>
      <c r="Z744" s="219"/>
      <c r="AA744" s="219"/>
      <c r="AB744" s="219"/>
      <c r="AC744" s="219"/>
      <c r="AD744" s="219"/>
      <c r="AE744" s="219"/>
      <c r="AF744" s="219"/>
      <c r="AG744" s="219"/>
      <c r="AH744" s="219"/>
      <c r="AI744" s="219"/>
      <c r="AJ744" s="219"/>
      <c r="AK744" s="219"/>
      <c r="AL744" s="219"/>
      <c r="AM744" s="219"/>
      <c r="AN744" s="190">
        <v>0</v>
      </c>
      <c r="AO744" s="190"/>
      <c r="AP744" s="190"/>
      <c r="AQ744" s="190"/>
      <c r="AR744" s="190"/>
      <c r="AS744" s="190"/>
      <c r="AT744" s="190"/>
      <c r="AU744" s="190"/>
      <c r="AV744" s="190"/>
      <c r="AW744" s="190"/>
      <c r="AX744" s="190"/>
      <c r="AY744" s="190"/>
      <c r="AZ744" s="190"/>
      <c r="BA744" s="190"/>
      <c r="BB744" s="190"/>
      <c r="BC744" s="190"/>
      <c r="BD744" s="190"/>
      <c r="BE744" s="190"/>
      <c r="BF744" s="190"/>
      <c r="BG744" s="190"/>
      <c r="BH744" s="190"/>
      <c r="BI744" s="190"/>
      <c r="BJ744" s="190"/>
      <c r="BK744" s="190">
        <v>0</v>
      </c>
      <c r="BL744" s="190"/>
      <c r="BM744" s="190"/>
      <c r="BN744" s="190"/>
      <c r="BO744" s="190"/>
      <c r="BP744" s="190"/>
      <c r="BQ744" s="190"/>
      <c r="BR744" s="190"/>
      <c r="BS744" s="190"/>
      <c r="BT744" s="190"/>
      <c r="BU744" s="190"/>
      <c r="BV744" s="190"/>
      <c r="BW744" s="190"/>
      <c r="BX744" s="190"/>
      <c r="BY744" s="190"/>
      <c r="BZ744" s="190"/>
      <c r="CA744" s="191">
        <v>0</v>
      </c>
      <c r="CB744" s="191"/>
      <c r="CC744" s="191"/>
      <c r="CD744" s="191"/>
      <c r="CE744" s="191"/>
      <c r="CF744" s="191"/>
      <c r="CG744" s="191"/>
      <c r="CH744" s="191"/>
      <c r="CI744" s="191"/>
      <c r="CJ744" s="191"/>
      <c r="CK744" s="191"/>
      <c r="CL744" s="191"/>
      <c r="CM744" s="191"/>
      <c r="CN744" s="191"/>
      <c r="CO744" s="191"/>
      <c r="CP744" s="191"/>
    </row>
    <row r="745" spans="1:94" ht="20.25" customHeight="1">
      <c r="A745" s="229" t="s">
        <v>22</v>
      </c>
      <c r="B745" s="229"/>
      <c r="C745" s="229"/>
      <c r="D745" s="229"/>
      <c r="E745" s="229"/>
      <c r="F745" s="229"/>
      <c r="G745" s="229"/>
      <c r="H745" s="230" t="s">
        <v>1155</v>
      </c>
      <c r="I745" s="230"/>
      <c r="J745" s="230"/>
      <c r="K745" s="230"/>
      <c r="L745" s="230"/>
      <c r="M745" s="230"/>
      <c r="N745" s="230"/>
      <c r="O745" s="230"/>
      <c r="P745" s="230"/>
      <c r="Q745" s="230"/>
      <c r="R745" s="230"/>
      <c r="S745" s="230"/>
      <c r="T745" s="230"/>
      <c r="U745" s="230"/>
      <c r="V745" s="230"/>
      <c r="W745" s="230"/>
      <c r="X745" s="230"/>
      <c r="Y745" s="230"/>
      <c r="Z745" s="230"/>
      <c r="AA745" s="230"/>
      <c r="AB745" s="230"/>
      <c r="AC745" s="230"/>
      <c r="AD745" s="230"/>
      <c r="AE745" s="230"/>
      <c r="AF745" s="230"/>
      <c r="AG745" s="230"/>
      <c r="AH745" s="230"/>
      <c r="AI745" s="230"/>
      <c r="AJ745" s="230"/>
      <c r="AK745" s="230"/>
      <c r="AL745" s="230"/>
      <c r="AM745" s="230"/>
      <c r="AN745" s="227">
        <v>0</v>
      </c>
      <c r="AO745" s="227"/>
      <c r="AP745" s="227"/>
      <c r="AQ745" s="227"/>
      <c r="AR745" s="227"/>
      <c r="AS745" s="227"/>
      <c r="AT745" s="227"/>
      <c r="AU745" s="227"/>
      <c r="AV745" s="227"/>
      <c r="AW745" s="227"/>
      <c r="AX745" s="227"/>
      <c r="AY745" s="227"/>
      <c r="AZ745" s="227"/>
      <c r="BA745" s="227"/>
      <c r="BB745" s="227"/>
      <c r="BC745" s="227"/>
      <c r="BD745" s="227"/>
      <c r="BE745" s="227"/>
      <c r="BF745" s="227"/>
      <c r="BG745" s="227"/>
      <c r="BH745" s="227"/>
      <c r="BI745" s="227"/>
      <c r="BJ745" s="227"/>
      <c r="BK745" s="227">
        <v>0</v>
      </c>
      <c r="BL745" s="227"/>
      <c r="BM745" s="227"/>
      <c r="BN745" s="227"/>
      <c r="BO745" s="227"/>
      <c r="BP745" s="227"/>
      <c r="BQ745" s="227"/>
      <c r="BR745" s="227"/>
      <c r="BS745" s="227"/>
      <c r="BT745" s="227"/>
      <c r="BU745" s="227"/>
      <c r="BV745" s="227"/>
      <c r="BW745" s="227"/>
      <c r="BX745" s="227"/>
      <c r="BY745" s="227"/>
      <c r="BZ745" s="227"/>
      <c r="CA745" s="247">
        <v>0</v>
      </c>
      <c r="CB745" s="247"/>
      <c r="CC745" s="247"/>
      <c r="CD745" s="247"/>
      <c r="CE745" s="247"/>
      <c r="CF745" s="247"/>
      <c r="CG745" s="247"/>
      <c r="CH745" s="247"/>
      <c r="CI745" s="247"/>
      <c r="CJ745" s="247"/>
      <c r="CK745" s="247"/>
      <c r="CL745" s="247"/>
      <c r="CM745" s="247"/>
      <c r="CN745" s="247"/>
      <c r="CO745" s="247"/>
      <c r="CP745" s="247"/>
    </row>
    <row r="746" spans="1:94" ht="20.25" customHeight="1">
      <c r="A746" s="114"/>
    </row>
    <row r="747" spans="1:94" ht="20.25" customHeight="1">
      <c r="A747" s="192" t="s">
        <v>65</v>
      </c>
      <c r="B747" s="192"/>
      <c r="C747" s="192"/>
      <c r="D747" s="192"/>
      <c r="E747" s="192"/>
      <c r="F747" s="192"/>
      <c r="G747" s="192"/>
      <c r="H747" s="193" t="s">
        <v>1186</v>
      </c>
      <c r="I747" s="193"/>
      <c r="J747" s="193"/>
      <c r="K747" s="193"/>
      <c r="L747" s="193"/>
      <c r="M747" s="193"/>
      <c r="N747" s="193"/>
      <c r="O747" s="193"/>
      <c r="P747" s="193"/>
      <c r="Q747" s="193"/>
      <c r="R747" s="193"/>
      <c r="S747" s="193"/>
      <c r="T747" s="193"/>
      <c r="U747" s="193"/>
      <c r="V747" s="193"/>
      <c r="W747" s="193"/>
      <c r="X747" s="193"/>
      <c r="Y747" s="193"/>
      <c r="Z747" s="193"/>
      <c r="AA747" s="193"/>
      <c r="AB747" s="193"/>
      <c r="AC747" s="193"/>
      <c r="AD747" s="193"/>
      <c r="AE747" s="193"/>
      <c r="AF747" s="193"/>
      <c r="AG747" s="193"/>
      <c r="AH747" s="193"/>
      <c r="AI747" s="193"/>
      <c r="AJ747" s="193"/>
      <c r="AK747" s="193"/>
      <c r="AL747" s="193"/>
      <c r="AM747" s="193"/>
      <c r="AN747" s="193" t="s">
        <v>709</v>
      </c>
      <c r="AO747" s="193"/>
      <c r="AP747" s="193"/>
      <c r="AQ747" s="193"/>
      <c r="AR747" s="193"/>
      <c r="AS747" s="193"/>
      <c r="AT747" s="193"/>
      <c r="AU747" s="193"/>
      <c r="AV747" s="193"/>
      <c r="AW747" s="193"/>
      <c r="AX747" s="193"/>
      <c r="AY747" s="193"/>
      <c r="AZ747" s="193"/>
      <c r="BA747" s="193"/>
      <c r="BB747" s="193"/>
      <c r="BC747" s="193"/>
      <c r="BD747" s="193"/>
      <c r="BE747" s="193"/>
      <c r="BF747" s="193"/>
      <c r="BG747" s="193"/>
      <c r="BH747" s="193"/>
      <c r="BI747" s="193"/>
      <c r="BJ747" s="193"/>
      <c r="BK747" s="193"/>
      <c r="BL747" s="193"/>
      <c r="BM747" s="193"/>
      <c r="BN747" s="193"/>
      <c r="BO747" s="193"/>
      <c r="BP747" s="193"/>
      <c r="BQ747" s="193"/>
      <c r="BR747" s="193"/>
      <c r="BS747" s="193"/>
      <c r="BT747" s="193"/>
      <c r="BU747" s="193"/>
      <c r="BV747" s="193"/>
      <c r="BW747" s="193"/>
      <c r="BX747" s="193"/>
      <c r="BY747" s="193"/>
      <c r="BZ747" s="193"/>
      <c r="CA747" s="194" t="s">
        <v>710</v>
      </c>
      <c r="CB747" s="194"/>
      <c r="CC747" s="194"/>
      <c r="CD747" s="194"/>
      <c r="CE747" s="194"/>
      <c r="CF747" s="194"/>
      <c r="CG747" s="194"/>
      <c r="CH747" s="194"/>
      <c r="CI747" s="194"/>
      <c r="CJ747" s="194"/>
      <c r="CK747" s="194"/>
      <c r="CL747" s="194"/>
      <c r="CM747" s="194"/>
      <c r="CN747" s="194"/>
      <c r="CO747" s="194"/>
      <c r="CP747" s="194"/>
    </row>
    <row r="748" spans="1:94" ht="20.25" customHeight="1">
      <c r="A748" s="192"/>
      <c r="B748" s="192"/>
      <c r="C748" s="192"/>
      <c r="D748" s="192"/>
      <c r="E748" s="192"/>
      <c r="F748" s="192"/>
      <c r="G748" s="192"/>
      <c r="H748" s="193"/>
      <c r="I748" s="193"/>
      <c r="J748" s="193"/>
      <c r="K748" s="193"/>
      <c r="L748" s="193"/>
      <c r="M748" s="193"/>
      <c r="N748" s="193"/>
      <c r="O748" s="193"/>
      <c r="P748" s="193"/>
      <c r="Q748" s="193"/>
      <c r="R748" s="193"/>
      <c r="S748" s="193"/>
      <c r="T748" s="193"/>
      <c r="U748" s="193"/>
      <c r="V748" s="193"/>
      <c r="W748" s="193"/>
      <c r="X748" s="193"/>
      <c r="Y748" s="193"/>
      <c r="Z748" s="193"/>
      <c r="AA748" s="193"/>
      <c r="AB748" s="193"/>
      <c r="AC748" s="193"/>
      <c r="AD748" s="193"/>
      <c r="AE748" s="193"/>
      <c r="AF748" s="193"/>
      <c r="AG748" s="193"/>
      <c r="AH748" s="193"/>
      <c r="AI748" s="193"/>
      <c r="AJ748" s="193"/>
      <c r="AK748" s="193"/>
      <c r="AL748" s="193"/>
      <c r="AM748" s="193"/>
      <c r="AN748" s="202" t="s">
        <v>1137</v>
      </c>
      <c r="AO748" s="202"/>
      <c r="AP748" s="202"/>
      <c r="AQ748" s="202"/>
      <c r="AR748" s="202"/>
      <c r="AS748" s="202"/>
      <c r="AT748" s="202"/>
      <c r="AU748" s="202"/>
      <c r="AV748" s="202"/>
      <c r="AW748" s="202"/>
      <c r="AX748" s="202"/>
      <c r="AY748" s="202"/>
      <c r="AZ748" s="202"/>
      <c r="BA748" s="202"/>
      <c r="BB748" s="202"/>
      <c r="BC748" s="202"/>
      <c r="BD748" s="202"/>
      <c r="BE748" s="202"/>
      <c r="BF748" s="202"/>
      <c r="BG748" s="202"/>
      <c r="BH748" s="202"/>
      <c r="BI748" s="202"/>
      <c r="BJ748" s="202"/>
      <c r="BK748" s="202" t="s">
        <v>1138</v>
      </c>
      <c r="BL748" s="202"/>
      <c r="BM748" s="202"/>
      <c r="BN748" s="202"/>
      <c r="BO748" s="202"/>
      <c r="BP748" s="202"/>
      <c r="BQ748" s="202"/>
      <c r="BR748" s="202"/>
      <c r="BS748" s="202"/>
      <c r="BT748" s="202"/>
      <c r="BU748" s="202"/>
      <c r="BV748" s="202"/>
      <c r="BW748" s="202"/>
      <c r="BX748" s="202"/>
      <c r="BY748" s="202"/>
      <c r="BZ748" s="202"/>
      <c r="CA748" s="194"/>
      <c r="CB748" s="194"/>
      <c r="CC748" s="194"/>
      <c r="CD748" s="194"/>
      <c r="CE748" s="194"/>
      <c r="CF748" s="194"/>
      <c r="CG748" s="194"/>
      <c r="CH748" s="194"/>
      <c r="CI748" s="194"/>
      <c r="CJ748" s="194"/>
      <c r="CK748" s="194"/>
      <c r="CL748" s="194"/>
      <c r="CM748" s="194"/>
      <c r="CN748" s="194"/>
      <c r="CO748" s="194"/>
      <c r="CP748" s="194"/>
    </row>
    <row r="749" spans="1:94" ht="20.25" customHeight="1">
      <c r="A749" s="218" t="s">
        <v>879</v>
      </c>
      <c r="B749" s="218"/>
      <c r="C749" s="218"/>
      <c r="D749" s="218"/>
      <c r="E749" s="218"/>
      <c r="F749" s="218"/>
      <c r="G749" s="218"/>
      <c r="H749" s="219" t="s">
        <v>1187</v>
      </c>
      <c r="I749" s="219"/>
      <c r="J749" s="219"/>
      <c r="K749" s="219"/>
      <c r="L749" s="219"/>
      <c r="M749" s="219"/>
      <c r="N749" s="219"/>
      <c r="O749" s="219"/>
      <c r="P749" s="219"/>
      <c r="Q749" s="219"/>
      <c r="R749" s="219"/>
      <c r="S749" s="219"/>
      <c r="T749" s="219"/>
      <c r="U749" s="219"/>
      <c r="V749" s="219"/>
      <c r="W749" s="219"/>
      <c r="X749" s="219"/>
      <c r="Y749" s="219"/>
      <c r="Z749" s="219"/>
      <c r="AA749" s="219"/>
      <c r="AB749" s="219"/>
      <c r="AC749" s="219"/>
      <c r="AD749" s="219"/>
      <c r="AE749" s="219"/>
      <c r="AF749" s="219"/>
      <c r="AG749" s="219"/>
      <c r="AH749" s="219"/>
      <c r="AI749" s="219"/>
      <c r="AJ749" s="219"/>
      <c r="AK749" s="219"/>
      <c r="AL749" s="219"/>
      <c r="AM749" s="219"/>
      <c r="AN749" s="190">
        <f>298186973+2000000</f>
        <v>300186973</v>
      </c>
      <c r="AO749" s="190"/>
      <c r="AP749" s="190"/>
      <c r="AQ749" s="190"/>
      <c r="AR749" s="190"/>
      <c r="AS749" s="190"/>
      <c r="AT749" s="190"/>
      <c r="AU749" s="190"/>
      <c r="AV749" s="190"/>
      <c r="AW749" s="190"/>
      <c r="AX749" s="190"/>
      <c r="AY749" s="190"/>
      <c r="AZ749" s="190"/>
      <c r="BA749" s="190"/>
      <c r="BB749" s="190"/>
      <c r="BC749" s="190"/>
      <c r="BD749" s="190"/>
      <c r="BE749" s="190"/>
      <c r="BF749" s="190"/>
      <c r="BG749" s="190"/>
      <c r="BH749" s="190"/>
      <c r="BI749" s="190"/>
      <c r="BJ749" s="190"/>
      <c r="BK749" s="190">
        <f>298186973+2000000</f>
        <v>300186973</v>
      </c>
      <c r="BL749" s="190"/>
      <c r="BM749" s="190"/>
      <c r="BN749" s="190"/>
      <c r="BO749" s="190"/>
      <c r="BP749" s="190"/>
      <c r="BQ749" s="190"/>
      <c r="BR749" s="190"/>
      <c r="BS749" s="190"/>
      <c r="BT749" s="190"/>
      <c r="BU749" s="190"/>
      <c r="BV749" s="190"/>
      <c r="BW749" s="190"/>
      <c r="BX749" s="190"/>
      <c r="BY749" s="190"/>
      <c r="BZ749" s="190"/>
      <c r="CA749" s="191">
        <f>614131301-CA750</f>
        <v>575739101</v>
      </c>
      <c r="CB749" s="191"/>
      <c r="CC749" s="191"/>
      <c r="CD749" s="191"/>
      <c r="CE749" s="191"/>
      <c r="CF749" s="191"/>
      <c r="CG749" s="191"/>
      <c r="CH749" s="191"/>
      <c r="CI749" s="191"/>
      <c r="CJ749" s="191"/>
      <c r="CK749" s="191"/>
      <c r="CL749" s="191"/>
      <c r="CM749" s="191"/>
      <c r="CN749" s="191"/>
      <c r="CO749" s="191"/>
      <c r="CP749" s="191"/>
    </row>
    <row r="750" spans="1:94" ht="30" customHeight="1">
      <c r="A750" s="218" t="s">
        <v>880</v>
      </c>
      <c r="B750" s="218"/>
      <c r="C750" s="218"/>
      <c r="D750" s="218"/>
      <c r="E750" s="218"/>
      <c r="F750" s="218"/>
      <c r="G750" s="218"/>
      <c r="H750" s="219" t="s">
        <v>1188</v>
      </c>
      <c r="I750" s="219"/>
      <c r="J750" s="219"/>
      <c r="K750" s="219"/>
      <c r="L750" s="219"/>
      <c r="M750" s="219"/>
      <c r="N750" s="219"/>
      <c r="O750" s="219"/>
      <c r="P750" s="219"/>
      <c r="Q750" s="219"/>
      <c r="R750" s="219"/>
      <c r="S750" s="219"/>
      <c r="T750" s="219"/>
      <c r="U750" s="219"/>
      <c r="V750" s="219"/>
      <c r="W750" s="219"/>
      <c r="X750" s="219"/>
      <c r="Y750" s="219"/>
      <c r="Z750" s="219"/>
      <c r="AA750" s="219"/>
      <c r="AB750" s="219"/>
      <c r="AC750" s="219"/>
      <c r="AD750" s="219"/>
      <c r="AE750" s="219"/>
      <c r="AF750" s="219"/>
      <c r="AG750" s="219"/>
      <c r="AH750" s="219"/>
      <c r="AI750" s="219"/>
      <c r="AJ750" s="219"/>
      <c r="AK750" s="219"/>
      <c r="AL750" s="219"/>
      <c r="AM750" s="219"/>
      <c r="AN750" s="190">
        <v>23946780</v>
      </c>
      <c r="AO750" s="190"/>
      <c r="AP750" s="190"/>
      <c r="AQ750" s="190"/>
      <c r="AR750" s="190"/>
      <c r="AS750" s="190"/>
      <c r="AT750" s="190"/>
      <c r="AU750" s="190"/>
      <c r="AV750" s="190"/>
      <c r="AW750" s="190"/>
      <c r="AX750" s="190"/>
      <c r="AY750" s="190"/>
      <c r="AZ750" s="190"/>
      <c r="BA750" s="190"/>
      <c r="BB750" s="190"/>
      <c r="BC750" s="190"/>
      <c r="BD750" s="190"/>
      <c r="BE750" s="190"/>
      <c r="BF750" s="190"/>
      <c r="BG750" s="190"/>
      <c r="BH750" s="190"/>
      <c r="BI750" s="190"/>
      <c r="BJ750" s="190"/>
      <c r="BK750" s="190">
        <v>23946780</v>
      </c>
      <c r="BL750" s="190"/>
      <c r="BM750" s="190"/>
      <c r="BN750" s="190"/>
      <c r="BO750" s="190"/>
      <c r="BP750" s="190"/>
      <c r="BQ750" s="190"/>
      <c r="BR750" s="190"/>
      <c r="BS750" s="190"/>
      <c r="BT750" s="190"/>
      <c r="BU750" s="190"/>
      <c r="BV750" s="190"/>
      <c r="BW750" s="190"/>
      <c r="BX750" s="190"/>
      <c r="BY750" s="190"/>
      <c r="BZ750" s="190"/>
      <c r="CA750" s="191">
        <f>31411800+5235300+1745100</f>
        <v>38392200</v>
      </c>
      <c r="CB750" s="191"/>
      <c r="CC750" s="191"/>
      <c r="CD750" s="191"/>
      <c r="CE750" s="191"/>
      <c r="CF750" s="191"/>
      <c r="CG750" s="191"/>
      <c r="CH750" s="191"/>
      <c r="CI750" s="191"/>
      <c r="CJ750" s="191"/>
      <c r="CK750" s="191"/>
      <c r="CL750" s="191"/>
      <c r="CM750" s="191"/>
      <c r="CN750" s="191"/>
      <c r="CO750" s="191"/>
      <c r="CP750" s="191"/>
    </row>
    <row r="751" spans="1:94" ht="20.25" customHeight="1">
      <c r="A751" s="218" t="s">
        <v>906</v>
      </c>
      <c r="B751" s="218"/>
      <c r="C751" s="218"/>
      <c r="D751" s="218"/>
      <c r="E751" s="218"/>
      <c r="F751" s="218"/>
      <c r="G751" s="218"/>
      <c r="H751" s="219" t="s">
        <v>1189</v>
      </c>
      <c r="I751" s="219"/>
      <c r="J751" s="219"/>
      <c r="K751" s="219"/>
      <c r="L751" s="219"/>
      <c r="M751" s="219"/>
      <c r="N751" s="219"/>
      <c r="O751" s="219"/>
      <c r="P751" s="219"/>
      <c r="Q751" s="219"/>
      <c r="R751" s="219"/>
      <c r="S751" s="219"/>
      <c r="T751" s="219"/>
      <c r="U751" s="219"/>
      <c r="V751" s="219"/>
      <c r="W751" s="219"/>
      <c r="X751" s="219"/>
      <c r="Y751" s="219"/>
      <c r="Z751" s="219"/>
      <c r="AA751" s="219"/>
      <c r="AB751" s="219"/>
      <c r="AC751" s="219"/>
      <c r="AD751" s="219"/>
      <c r="AE751" s="219"/>
      <c r="AF751" s="219"/>
      <c r="AG751" s="219"/>
      <c r="AH751" s="219"/>
      <c r="AI751" s="219"/>
      <c r="AJ751" s="219"/>
      <c r="AK751" s="219"/>
      <c r="AL751" s="219"/>
      <c r="AM751" s="219"/>
      <c r="AN751" s="190">
        <v>0</v>
      </c>
      <c r="AO751" s="190"/>
      <c r="AP751" s="190"/>
      <c r="AQ751" s="190"/>
      <c r="AR751" s="190"/>
      <c r="AS751" s="190"/>
      <c r="AT751" s="190"/>
      <c r="AU751" s="190"/>
      <c r="AV751" s="190"/>
      <c r="AW751" s="190"/>
      <c r="AX751" s="190"/>
      <c r="AY751" s="190"/>
      <c r="AZ751" s="190"/>
      <c r="BA751" s="190"/>
      <c r="BB751" s="190"/>
      <c r="BC751" s="190"/>
      <c r="BD751" s="190"/>
      <c r="BE751" s="190"/>
      <c r="BF751" s="190"/>
      <c r="BG751" s="190"/>
      <c r="BH751" s="190"/>
      <c r="BI751" s="190"/>
      <c r="BJ751" s="190"/>
      <c r="BK751" s="190">
        <v>0</v>
      </c>
      <c r="BL751" s="190"/>
      <c r="BM751" s="190"/>
      <c r="BN751" s="190"/>
      <c r="BO751" s="190"/>
      <c r="BP751" s="190"/>
      <c r="BQ751" s="190"/>
      <c r="BR751" s="190"/>
      <c r="BS751" s="190"/>
      <c r="BT751" s="190"/>
      <c r="BU751" s="190"/>
      <c r="BV751" s="190"/>
      <c r="BW751" s="190"/>
      <c r="BX751" s="190"/>
      <c r="BY751" s="190"/>
      <c r="BZ751" s="190"/>
      <c r="CA751" s="191">
        <v>0</v>
      </c>
      <c r="CB751" s="191"/>
      <c r="CC751" s="191"/>
      <c r="CD751" s="191"/>
      <c r="CE751" s="191"/>
      <c r="CF751" s="191"/>
      <c r="CG751" s="191"/>
      <c r="CH751" s="191"/>
      <c r="CI751" s="191"/>
      <c r="CJ751" s="191"/>
      <c r="CK751" s="191"/>
      <c r="CL751" s="191"/>
      <c r="CM751" s="191"/>
      <c r="CN751" s="191"/>
      <c r="CO751" s="191"/>
      <c r="CP751" s="191"/>
    </row>
    <row r="752" spans="1:94" ht="20.25" customHeight="1">
      <c r="A752" s="218" t="s">
        <v>907</v>
      </c>
      <c r="B752" s="218"/>
      <c r="C752" s="218"/>
      <c r="D752" s="218"/>
      <c r="E752" s="218"/>
      <c r="F752" s="218"/>
      <c r="G752" s="218"/>
      <c r="H752" s="219" t="s">
        <v>1182</v>
      </c>
      <c r="I752" s="219"/>
      <c r="J752" s="219"/>
      <c r="K752" s="219"/>
      <c r="L752" s="219"/>
      <c r="M752" s="219"/>
      <c r="N752" s="219"/>
      <c r="O752" s="219"/>
      <c r="P752" s="219"/>
      <c r="Q752" s="219"/>
      <c r="R752" s="219"/>
      <c r="S752" s="219"/>
      <c r="T752" s="219"/>
      <c r="U752" s="219"/>
      <c r="V752" s="219"/>
      <c r="W752" s="219"/>
      <c r="X752" s="219"/>
      <c r="Y752" s="219"/>
      <c r="Z752" s="219"/>
      <c r="AA752" s="219"/>
      <c r="AB752" s="219"/>
      <c r="AC752" s="219"/>
      <c r="AD752" s="219"/>
      <c r="AE752" s="219"/>
      <c r="AF752" s="219"/>
      <c r="AG752" s="219"/>
      <c r="AH752" s="219"/>
      <c r="AI752" s="219"/>
      <c r="AJ752" s="219"/>
      <c r="AK752" s="219"/>
      <c r="AL752" s="219"/>
      <c r="AM752" s="219"/>
      <c r="AN752" s="190">
        <v>926600</v>
      </c>
      <c r="AO752" s="190"/>
      <c r="AP752" s="190"/>
      <c r="AQ752" s="190"/>
      <c r="AR752" s="190"/>
      <c r="AS752" s="190"/>
      <c r="AT752" s="190"/>
      <c r="AU752" s="190"/>
      <c r="AV752" s="190"/>
      <c r="AW752" s="190"/>
      <c r="AX752" s="190"/>
      <c r="AY752" s="190"/>
      <c r="AZ752" s="190"/>
      <c r="BA752" s="190"/>
      <c r="BB752" s="190"/>
      <c r="BC752" s="190"/>
      <c r="BD752" s="190"/>
      <c r="BE752" s="190"/>
      <c r="BF752" s="190"/>
      <c r="BG752" s="190"/>
      <c r="BH752" s="190"/>
      <c r="BI752" s="190"/>
      <c r="BJ752" s="190"/>
      <c r="BK752" s="190">
        <v>926600</v>
      </c>
      <c r="BL752" s="190"/>
      <c r="BM752" s="190"/>
      <c r="BN752" s="190"/>
      <c r="BO752" s="190"/>
      <c r="BP752" s="190"/>
      <c r="BQ752" s="190"/>
      <c r="BR752" s="190"/>
      <c r="BS752" s="190"/>
      <c r="BT752" s="190"/>
      <c r="BU752" s="190"/>
      <c r="BV752" s="190"/>
      <c r="BW752" s="190"/>
      <c r="BX752" s="190"/>
      <c r="BY752" s="190"/>
      <c r="BZ752" s="190"/>
      <c r="CA752" s="191">
        <v>25921500</v>
      </c>
      <c r="CB752" s="191"/>
      <c r="CC752" s="191"/>
      <c r="CD752" s="191"/>
      <c r="CE752" s="191"/>
      <c r="CF752" s="191"/>
      <c r="CG752" s="191"/>
      <c r="CH752" s="191"/>
      <c r="CI752" s="191"/>
      <c r="CJ752" s="191"/>
      <c r="CK752" s="191"/>
      <c r="CL752" s="191"/>
      <c r="CM752" s="191"/>
      <c r="CN752" s="191"/>
      <c r="CO752" s="191"/>
      <c r="CP752" s="191"/>
    </row>
    <row r="753" spans="1:94" ht="20.25" customHeight="1">
      <c r="A753" s="218" t="s">
        <v>908</v>
      </c>
      <c r="B753" s="218"/>
      <c r="C753" s="218"/>
      <c r="D753" s="218"/>
      <c r="E753" s="218"/>
      <c r="F753" s="218"/>
      <c r="G753" s="218"/>
      <c r="H753" s="219" t="s">
        <v>1183</v>
      </c>
      <c r="I753" s="219"/>
      <c r="J753" s="219"/>
      <c r="K753" s="219"/>
      <c r="L753" s="219"/>
      <c r="M753" s="219"/>
      <c r="N753" s="219"/>
      <c r="O753" s="219"/>
      <c r="P753" s="219"/>
      <c r="Q753" s="219"/>
      <c r="R753" s="219"/>
      <c r="S753" s="219"/>
      <c r="T753" s="219"/>
      <c r="U753" s="219"/>
      <c r="V753" s="219"/>
      <c r="W753" s="219"/>
      <c r="X753" s="219"/>
      <c r="Y753" s="219"/>
      <c r="Z753" s="219"/>
      <c r="AA753" s="219"/>
      <c r="AB753" s="219"/>
      <c r="AC753" s="219"/>
      <c r="AD753" s="219"/>
      <c r="AE753" s="219"/>
      <c r="AF753" s="219"/>
      <c r="AG753" s="219"/>
      <c r="AH753" s="219"/>
      <c r="AI753" s="219"/>
      <c r="AJ753" s="219"/>
      <c r="AK753" s="219"/>
      <c r="AL753" s="219"/>
      <c r="AM753" s="219"/>
      <c r="AN753" s="190">
        <v>56995299</v>
      </c>
      <c r="AO753" s="190"/>
      <c r="AP753" s="190"/>
      <c r="AQ753" s="190"/>
      <c r="AR753" s="190"/>
      <c r="AS753" s="190"/>
      <c r="AT753" s="190"/>
      <c r="AU753" s="190"/>
      <c r="AV753" s="190"/>
      <c r="AW753" s="190"/>
      <c r="AX753" s="190"/>
      <c r="AY753" s="190"/>
      <c r="AZ753" s="190"/>
      <c r="BA753" s="190"/>
      <c r="BB753" s="190"/>
      <c r="BC753" s="190"/>
      <c r="BD753" s="190"/>
      <c r="BE753" s="190"/>
      <c r="BF753" s="190"/>
      <c r="BG753" s="190"/>
      <c r="BH753" s="190"/>
      <c r="BI753" s="190"/>
      <c r="BJ753" s="190"/>
      <c r="BK753" s="190">
        <v>56995299</v>
      </c>
      <c r="BL753" s="190"/>
      <c r="BM753" s="190"/>
      <c r="BN753" s="190"/>
      <c r="BO753" s="190"/>
      <c r="BP753" s="190"/>
      <c r="BQ753" s="190"/>
      <c r="BR753" s="190"/>
      <c r="BS753" s="190"/>
      <c r="BT753" s="190"/>
      <c r="BU753" s="190"/>
      <c r="BV753" s="190"/>
      <c r="BW753" s="190"/>
      <c r="BX753" s="190"/>
      <c r="BY753" s="190"/>
      <c r="BZ753" s="190"/>
      <c r="CA753" s="191">
        <v>44382686</v>
      </c>
      <c r="CB753" s="191"/>
      <c r="CC753" s="191"/>
      <c r="CD753" s="191"/>
      <c r="CE753" s="191"/>
      <c r="CF753" s="191"/>
      <c r="CG753" s="191"/>
      <c r="CH753" s="191"/>
      <c r="CI753" s="191"/>
      <c r="CJ753" s="191"/>
      <c r="CK753" s="191"/>
      <c r="CL753" s="191"/>
      <c r="CM753" s="191"/>
      <c r="CN753" s="191"/>
      <c r="CO753" s="191"/>
      <c r="CP753" s="191"/>
    </row>
    <row r="754" spans="1:94" ht="20.25" customHeight="1">
      <c r="A754" s="218" t="s">
        <v>884</v>
      </c>
      <c r="B754" s="218"/>
      <c r="C754" s="218"/>
      <c r="D754" s="218"/>
      <c r="E754" s="218"/>
      <c r="F754" s="218"/>
      <c r="G754" s="218"/>
      <c r="H754" s="219" t="s">
        <v>1190</v>
      </c>
      <c r="I754" s="219"/>
      <c r="J754" s="219"/>
      <c r="K754" s="219"/>
      <c r="L754" s="219"/>
      <c r="M754" s="219"/>
      <c r="N754" s="219"/>
      <c r="O754" s="219"/>
      <c r="P754" s="219"/>
      <c r="Q754" s="219"/>
      <c r="R754" s="219"/>
      <c r="S754" s="219"/>
      <c r="T754" s="219"/>
      <c r="U754" s="219"/>
      <c r="V754" s="219"/>
      <c r="W754" s="219"/>
      <c r="X754" s="219"/>
      <c r="Y754" s="219"/>
      <c r="Z754" s="219"/>
      <c r="AA754" s="219"/>
      <c r="AB754" s="219"/>
      <c r="AC754" s="219"/>
      <c r="AD754" s="219"/>
      <c r="AE754" s="219"/>
      <c r="AF754" s="219"/>
      <c r="AG754" s="219"/>
      <c r="AH754" s="219"/>
      <c r="AI754" s="219"/>
      <c r="AJ754" s="219"/>
      <c r="AK754" s="219"/>
      <c r="AL754" s="219"/>
      <c r="AM754" s="219"/>
      <c r="AN754" s="190">
        <v>10580001</v>
      </c>
      <c r="AO754" s="190"/>
      <c r="AP754" s="190"/>
      <c r="AQ754" s="190"/>
      <c r="AR754" s="190"/>
      <c r="AS754" s="190"/>
      <c r="AT754" s="190"/>
      <c r="AU754" s="190"/>
      <c r="AV754" s="190"/>
      <c r="AW754" s="190"/>
      <c r="AX754" s="190"/>
      <c r="AY754" s="190"/>
      <c r="AZ754" s="190"/>
      <c r="BA754" s="190"/>
      <c r="BB754" s="190"/>
      <c r="BC754" s="190"/>
      <c r="BD754" s="190"/>
      <c r="BE754" s="190"/>
      <c r="BF754" s="190"/>
      <c r="BG754" s="190"/>
      <c r="BH754" s="190"/>
      <c r="BI754" s="190"/>
      <c r="BJ754" s="190"/>
      <c r="BK754" s="190">
        <v>10580001</v>
      </c>
      <c r="BL754" s="190"/>
      <c r="BM754" s="190"/>
      <c r="BN754" s="190"/>
      <c r="BO754" s="190"/>
      <c r="BP754" s="190"/>
      <c r="BQ754" s="190"/>
      <c r="BR754" s="190"/>
      <c r="BS754" s="190"/>
      <c r="BT754" s="190"/>
      <c r="BU754" s="190"/>
      <c r="BV754" s="190"/>
      <c r="BW754" s="190"/>
      <c r="BX754" s="190"/>
      <c r="BY754" s="190"/>
      <c r="BZ754" s="190"/>
      <c r="CA754" s="191">
        <v>21288270</v>
      </c>
      <c r="CB754" s="191"/>
      <c r="CC754" s="191"/>
      <c r="CD754" s="191"/>
      <c r="CE754" s="191"/>
      <c r="CF754" s="191"/>
      <c r="CG754" s="191"/>
      <c r="CH754" s="191"/>
      <c r="CI754" s="191"/>
      <c r="CJ754" s="191"/>
      <c r="CK754" s="191"/>
      <c r="CL754" s="191"/>
      <c r="CM754" s="191"/>
      <c r="CN754" s="191"/>
      <c r="CO754" s="191"/>
      <c r="CP754" s="191"/>
    </row>
    <row r="755" spans="1:94" ht="20.25" customHeight="1">
      <c r="A755" s="218" t="s">
        <v>885</v>
      </c>
      <c r="B755" s="218"/>
      <c r="C755" s="218"/>
      <c r="D755" s="218"/>
      <c r="E755" s="218"/>
      <c r="F755" s="218"/>
      <c r="G755" s="218"/>
      <c r="H755" s="219" t="s">
        <v>1326</v>
      </c>
      <c r="I755" s="219"/>
      <c r="J755" s="219"/>
      <c r="K755" s="219"/>
      <c r="L755" s="219"/>
      <c r="M755" s="219"/>
      <c r="N755" s="219"/>
      <c r="O755" s="219"/>
      <c r="P755" s="219"/>
      <c r="Q755" s="219"/>
      <c r="R755" s="219"/>
      <c r="S755" s="219"/>
      <c r="T755" s="219"/>
      <c r="U755" s="219"/>
      <c r="V755" s="219"/>
      <c r="W755" s="219"/>
      <c r="X755" s="219"/>
      <c r="Y755" s="219"/>
      <c r="Z755" s="219"/>
      <c r="AA755" s="219"/>
      <c r="AB755" s="219"/>
      <c r="AC755" s="219"/>
      <c r="AD755" s="219"/>
      <c r="AE755" s="219"/>
      <c r="AF755" s="219"/>
      <c r="AG755" s="219"/>
      <c r="AH755" s="219"/>
      <c r="AI755" s="219"/>
      <c r="AJ755" s="219"/>
      <c r="AK755" s="219"/>
      <c r="AL755" s="219"/>
      <c r="AM755" s="219"/>
      <c r="AN755" s="190">
        <v>6301922</v>
      </c>
      <c r="AO755" s="190"/>
      <c r="AP755" s="190"/>
      <c r="AQ755" s="190"/>
      <c r="AR755" s="190"/>
      <c r="AS755" s="190"/>
      <c r="AT755" s="190"/>
      <c r="AU755" s="190"/>
      <c r="AV755" s="190"/>
      <c r="AW755" s="190"/>
      <c r="AX755" s="190"/>
      <c r="AY755" s="190"/>
      <c r="AZ755" s="190"/>
      <c r="BA755" s="190"/>
      <c r="BB755" s="190"/>
      <c r="BC755" s="190"/>
      <c r="BD755" s="190"/>
      <c r="BE755" s="190"/>
      <c r="BF755" s="190"/>
      <c r="BG755" s="190"/>
      <c r="BH755" s="190"/>
      <c r="BI755" s="190"/>
      <c r="BJ755" s="190"/>
      <c r="BK755" s="190">
        <v>6301922</v>
      </c>
      <c r="BL755" s="190"/>
      <c r="BM755" s="190"/>
      <c r="BN755" s="190"/>
      <c r="BO755" s="190"/>
      <c r="BP755" s="190"/>
      <c r="BQ755" s="190"/>
      <c r="BR755" s="190"/>
      <c r="BS755" s="190"/>
      <c r="BT755" s="190"/>
      <c r="BU755" s="190"/>
      <c r="BV755" s="190"/>
      <c r="BW755" s="190"/>
      <c r="BX755" s="190"/>
      <c r="BY755" s="190"/>
      <c r="BZ755" s="190"/>
      <c r="CA755" s="191">
        <v>3000000</v>
      </c>
      <c r="CB755" s="191"/>
      <c r="CC755" s="191"/>
      <c r="CD755" s="191"/>
      <c r="CE755" s="191"/>
      <c r="CF755" s="191"/>
      <c r="CG755" s="191"/>
      <c r="CH755" s="191"/>
      <c r="CI755" s="191"/>
      <c r="CJ755" s="191"/>
      <c r="CK755" s="191"/>
      <c r="CL755" s="191"/>
      <c r="CM755" s="191"/>
      <c r="CN755" s="191"/>
      <c r="CO755" s="191"/>
      <c r="CP755" s="191"/>
    </row>
    <row r="756" spans="1:94" ht="20.25" customHeight="1">
      <c r="A756" s="218" t="s">
        <v>1124</v>
      </c>
      <c r="B756" s="218"/>
      <c r="C756" s="218"/>
      <c r="D756" s="218"/>
      <c r="E756" s="218"/>
      <c r="F756" s="218"/>
      <c r="G756" s="218"/>
      <c r="H756" s="219" t="s">
        <v>1191</v>
      </c>
      <c r="I756" s="219"/>
      <c r="J756" s="219"/>
      <c r="K756" s="219"/>
      <c r="L756" s="219"/>
      <c r="M756" s="219"/>
      <c r="N756" s="219"/>
      <c r="O756" s="219"/>
      <c r="P756" s="219"/>
      <c r="Q756" s="219"/>
      <c r="R756" s="219"/>
      <c r="S756" s="219"/>
      <c r="T756" s="219"/>
      <c r="U756" s="219"/>
      <c r="V756" s="219"/>
      <c r="W756" s="219"/>
      <c r="X756" s="219"/>
      <c r="Y756" s="219"/>
      <c r="Z756" s="219"/>
      <c r="AA756" s="219"/>
      <c r="AB756" s="219"/>
      <c r="AC756" s="219"/>
      <c r="AD756" s="219"/>
      <c r="AE756" s="219"/>
      <c r="AF756" s="219"/>
      <c r="AG756" s="219"/>
      <c r="AH756" s="219"/>
      <c r="AI756" s="219"/>
      <c r="AJ756" s="219"/>
      <c r="AK756" s="219"/>
      <c r="AL756" s="219"/>
      <c r="AM756" s="219"/>
      <c r="AN756" s="190">
        <v>0</v>
      </c>
      <c r="AO756" s="190"/>
      <c r="AP756" s="190"/>
      <c r="AQ756" s="190"/>
      <c r="AR756" s="190"/>
      <c r="AS756" s="190"/>
      <c r="AT756" s="190"/>
      <c r="AU756" s="190"/>
      <c r="AV756" s="190"/>
      <c r="AW756" s="190"/>
      <c r="AX756" s="190"/>
      <c r="AY756" s="190"/>
      <c r="AZ756" s="190"/>
      <c r="BA756" s="190"/>
      <c r="BB756" s="190"/>
      <c r="BC756" s="190"/>
      <c r="BD756" s="190"/>
      <c r="BE756" s="190"/>
      <c r="BF756" s="190"/>
      <c r="BG756" s="190"/>
      <c r="BH756" s="190"/>
      <c r="BI756" s="190"/>
      <c r="BJ756" s="190"/>
      <c r="BK756" s="190">
        <v>0</v>
      </c>
      <c r="BL756" s="190"/>
      <c r="BM756" s="190"/>
      <c r="BN756" s="190"/>
      <c r="BO756" s="190"/>
      <c r="BP756" s="190"/>
      <c r="BQ756" s="190"/>
      <c r="BR756" s="190"/>
      <c r="BS756" s="190"/>
      <c r="BT756" s="190"/>
      <c r="BU756" s="190"/>
      <c r="BV756" s="190"/>
      <c r="BW756" s="190"/>
      <c r="BX756" s="190"/>
      <c r="BY756" s="190"/>
      <c r="BZ756" s="190"/>
      <c r="CA756" s="191">
        <v>0</v>
      </c>
      <c r="CB756" s="191"/>
      <c r="CC756" s="191"/>
      <c r="CD756" s="191"/>
      <c r="CE756" s="191"/>
      <c r="CF756" s="191"/>
      <c r="CG756" s="191"/>
      <c r="CH756" s="191"/>
      <c r="CI756" s="191"/>
      <c r="CJ756" s="191"/>
      <c r="CK756" s="191"/>
      <c r="CL756" s="191"/>
      <c r="CM756" s="191"/>
      <c r="CN756" s="191"/>
      <c r="CO756" s="191"/>
      <c r="CP756" s="191"/>
    </row>
    <row r="757" spans="1:94" ht="20.25" customHeight="1">
      <c r="A757" s="218" t="s">
        <v>1126</v>
      </c>
      <c r="B757" s="218"/>
      <c r="C757" s="218"/>
      <c r="D757" s="218"/>
      <c r="E757" s="218"/>
      <c r="F757" s="218"/>
      <c r="G757" s="218"/>
      <c r="H757" s="219" t="s">
        <v>1185</v>
      </c>
      <c r="I757" s="219"/>
      <c r="J757" s="219"/>
      <c r="K757" s="219"/>
      <c r="L757" s="219"/>
      <c r="M757" s="219"/>
      <c r="N757" s="219"/>
      <c r="O757" s="219"/>
      <c r="P757" s="219"/>
      <c r="Q757" s="219"/>
      <c r="R757" s="219"/>
      <c r="S757" s="219"/>
      <c r="T757" s="219"/>
      <c r="U757" s="219"/>
      <c r="V757" s="219"/>
      <c r="W757" s="219"/>
      <c r="X757" s="219"/>
      <c r="Y757" s="219"/>
      <c r="Z757" s="219"/>
      <c r="AA757" s="219"/>
      <c r="AB757" s="219"/>
      <c r="AC757" s="219"/>
      <c r="AD757" s="219"/>
      <c r="AE757" s="219"/>
      <c r="AF757" s="219"/>
      <c r="AG757" s="219"/>
      <c r="AH757" s="219"/>
      <c r="AI757" s="219"/>
      <c r="AJ757" s="219"/>
      <c r="AK757" s="219"/>
      <c r="AL757" s="219"/>
      <c r="AM757" s="219"/>
      <c r="AN757" s="190">
        <v>755244891</v>
      </c>
      <c r="AO757" s="190"/>
      <c r="AP757" s="190"/>
      <c r="AQ757" s="190"/>
      <c r="AR757" s="190"/>
      <c r="AS757" s="190"/>
      <c r="AT757" s="190"/>
      <c r="AU757" s="190"/>
      <c r="AV757" s="190"/>
      <c r="AW757" s="190"/>
      <c r="AX757" s="190"/>
      <c r="AY757" s="190"/>
      <c r="AZ757" s="190"/>
      <c r="BA757" s="190"/>
      <c r="BB757" s="190"/>
      <c r="BC757" s="190"/>
      <c r="BD757" s="190"/>
      <c r="BE757" s="190"/>
      <c r="BF757" s="190"/>
      <c r="BG757" s="190"/>
      <c r="BH757" s="190"/>
      <c r="BI757" s="190"/>
      <c r="BJ757" s="190"/>
      <c r="BK757" s="190">
        <v>755244891</v>
      </c>
      <c r="BL757" s="190"/>
      <c r="BM757" s="190"/>
      <c r="BN757" s="190"/>
      <c r="BO757" s="190"/>
      <c r="BP757" s="190"/>
      <c r="BQ757" s="190"/>
      <c r="BR757" s="190"/>
      <c r="BS757" s="190"/>
      <c r="BT757" s="190"/>
      <c r="BU757" s="190"/>
      <c r="BV757" s="190"/>
      <c r="BW757" s="190"/>
      <c r="BX757" s="190"/>
      <c r="BY757" s="190"/>
      <c r="BZ757" s="190"/>
      <c r="CA757" s="191">
        <v>427420106</v>
      </c>
      <c r="CB757" s="191"/>
      <c r="CC757" s="191"/>
      <c r="CD757" s="191"/>
      <c r="CE757" s="191"/>
      <c r="CF757" s="191"/>
      <c r="CG757" s="191"/>
      <c r="CH757" s="191"/>
      <c r="CI757" s="191"/>
      <c r="CJ757" s="191"/>
      <c r="CK757" s="191"/>
      <c r="CL757" s="191"/>
      <c r="CM757" s="191"/>
      <c r="CN757" s="191"/>
      <c r="CO757" s="191"/>
      <c r="CP757" s="191"/>
    </row>
    <row r="758" spans="1:94" ht="26.25" customHeight="1">
      <c r="A758" s="218" t="s">
        <v>22</v>
      </c>
      <c r="B758" s="218"/>
      <c r="C758" s="218"/>
      <c r="D758" s="218"/>
      <c r="E758" s="218"/>
      <c r="F758" s="218"/>
      <c r="G758" s="218"/>
      <c r="H758" s="219" t="s">
        <v>1155</v>
      </c>
      <c r="I758" s="219"/>
      <c r="J758" s="219"/>
      <c r="K758" s="219"/>
      <c r="L758" s="219"/>
      <c r="M758" s="219"/>
      <c r="N758" s="219"/>
      <c r="O758" s="219"/>
      <c r="P758" s="219"/>
      <c r="Q758" s="219"/>
      <c r="R758" s="219"/>
      <c r="S758" s="219"/>
      <c r="T758" s="219"/>
      <c r="U758" s="219"/>
      <c r="V758" s="219"/>
      <c r="W758" s="219"/>
      <c r="X758" s="219"/>
      <c r="Y758" s="219"/>
      <c r="Z758" s="219"/>
      <c r="AA758" s="219"/>
      <c r="AB758" s="219"/>
      <c r="AC758" s="219"/>
      <c r="AD758" s="219"/>
      <c r="AE758" s="219"/>
      <c r="AF758" s="219"/>
      <c r="AG758" s="219"/>
      <c r="AH758" s="219"/>
      <c r="AI758" s="219"/>
      <c r="AJ758" s="219"/>
      <c r="AK758" s="219"/>
      <c r="AL758" s="219"/>
      <c r="AM758" s="219"/>
      <c r="AN758" s="190">
        <v>65557368</v>
      </c>
      <c r="AO758" s="190"/>
      <c r="AP758" s="190"/>
      <c r="AQ758" s="190"/>
      <c r="AR758" s="190"/>
      <c r="AS758" s="190"/>
      <c r="AT758" s="190"/>
      <c r="AU758" s="190"/>
      <c r="AV758" s="190"/>
      <c r="AW758" s="190"/>
      <c r="AX758" s="190"/>
      <c r="AY758" s="190"/>
      <c r="AZ758" s="190"/>
      <c r="BA758" s="190"/>
      <c r="BB758" s="190"/>
      <c r="BC758" s="190"/>
      <c r="BD758" s="190"/>
      <c r="BE758" s="190"/>
      <c r="BF758" s="190"/>
      <c r="BG758" s="190"/>
      <c r="BH758" s="190"/>
      <c r="BI758" s="190"/>
      <c r="BJ758" s="190"/>
      <c r="BK758" s="190">
        <v>65557368</v>
      </c>
      <c r="BL758" s="190"/>
      <c r="BM758" s="190"/>
      <c r="BN758" s="190"/>
      <c r="BO758" s="190"/>
      <c r="BP758" s="190"/>
      <c r="BQ758" s="190"/>
      <c r="BR758" s="190"/>
      <c r="BS758" s="190"/>
      <c r="BT758" s="190"/>
      <c r="BU758" s="190"/>
      <c r="BV758" s="190"/>
      <c r="BW758" s="190"/>
      <c r="BX758" s="190"/>
      <c r="BY758" s="190"/>
      <c r="BZ758" s="190"/>
      <c r="CA758" s="191">
        <v>143889021</v>
      </c>
      <c r="CB758" s="191"/>
      <c r="CC758" s="191"/>
      <c r="CD758" s="191"/>
      <c r="CE758" s="191"/>
      <c r="CF758" s="191"/>
      <c r="CG758" s="191"/>
      <c r="CH758" s="191"/>
      <c r="CI758" s="191"/>
      <c r="CJ758" s="191"/>
      <c r="CK758" s="191"/>
      <c r="CL758" s="191"/>
      <c r="CM758" s="191"/>
      <c r="CN758" s="191"/>
      <c r="CO758" s="191"/>
      <c r="CP758" s="191"/>
    </row>
    <row r="759" spans="1:94" ht="20.25" customHeight="1">
      <c r="A759" s="220"/>
      <c r="B759" s="220"/>
      <c r="C759" s="220"/>
      <c r="D759" s="220"/>
      <c r="E759" s="220"/>
      <c r="F759" s="220"/>
      <c r="G759" s="220"/>
      <c r="H759" s="221" t="s">
        <v>1327</v>
      </c>
      <c r="I759" s="221"/>
      <c r="J759" s="221"/>
      <c r="K759" s="221"/>
      <c r="L759" s="221"/>
      <c r="M759" s="221"/>
      <c r="N759" s="221"/>
      <c r="O759" s="221"/>
      <c r="P759" s="221"/>
      <c r="Q759" s="221"/>
      <c r="R759" s="221"/>
      <c r="S759" s="221"/>
      <c r="T759" s="221"/>
      <c r="U759" s="221"/>
      <c r="V759" s="221"/>
      <c r="W759" s="221"/>
      <c r="X759" s="221"/>
      <c r="Y759" s="221"/>
      <c r="Z759" s="221"/>
      <c r="AA759" s="221"/>
      <c r="AB759" s="221"/>
      <c r="AC759" s="221"/>
      <c r="AD759" s="221"/>
      <c r="AE759" s="221"/>
      <c r="AF759" s="221"/>
      <c r="AG759" s="221"/>
      <c r="AH759" s="221"/>
      <c r="AI759" s="221"/>
      <c r="AJ759" s="221"/>
      <c r="AK759" s="221"/>
      <c r="AL759" s="221"/>
      <c r="AM759" s="221"/>
      <c r="AN759" s="200">
        <f>AN758+AN757+AN756+AN755+AN754+AN753+AN752+AN751+AN750+AN749</f>
        <v>1219739834</v>
      </c>
      <c r="AO759" s="200"/>
      <c r="AP759" s="200"/>
      <c r="AQ759" s="200"/>
      <c r="AR759" s="200"/>
      <c r="AS759" s="200"/>
      <c r="AT759" s="200"/>
      <c r="AU759" s="200"/>
      <c r="AV759" s="200"/>
      <c r="AW759" s="200"/>
      <c r="AX759" s="200"/>
      <c r="AY759" s="200"/>
      <c r="AZ759" s="200"/>
      <c r="BA759" s="200"/>
      <c r="BB759" s="200"/>
      <c r="BC759" s="200"/>
      <c r="BD759" s="200"/>
      <c r="BE759" s="200"/>
      <c r="BF759" s="200"/>
      <c r="BG759" s="200"/>
      <c r="BH759" s="200"/>
      <c r="BI759" s="200"/>
      <c r="BJ759" s="200"/>
      <c r="BK759" s="200">
        <f>BK758+BK757+BK756+BK755+BK754+BK753+BK752+BK751+BK750+BK749</f>
        <v>1219739834</v>
      </c>
      <c r="BL759" s="200"/>
      <c r="BM759" s="200"/>
      <c r="BN759" s="200"/>
      <c r="BO759" s="200"/>
      <c r="BP759" s="200"/>
      <c r="BQ759" s="200"/>
      <c r="BR759" s="200"/>
      <c r="BS759" s="200"/>
      <c r="BT759" s="200"/>
      <c r="BU759" s="200"/>
      <c r="BV759" s="200"/>
      <c r="BW759" s="200"/>
      <c r="BX759" s="200"/>
      <c r="BY759" s="200"/>
      <c r="BZ759" s="200"/>
      <c r="CA759" s="201">
        <f>CA749+CA750+CA751+CA752+CA753+CA754+CA755+CA756+CA757+CA758</f>
        <v>1280032884</v>
      </c>
      <c r="CB759" s="201"/>
      <c r="CC759" s="201"/>
      <c r="CD759" s="201"/>
      <c r="CE759" s="201"/>
      <c r="CF759" s="201"/>
      <c r="CG759" s="201"/>
      <c r="CH759" s="201"/>
      <c r="CI759" s="201"/>
      <c r="CJ759" s="201"/>
      <c r="CK759" s="201"/>
      <c r="CL759" s="201"/>
      <c r="CM759" s="201"/>
      <c r="CN759" s="201"/>
      <c r="CO759" s="201"/>
      <c r="CP759" s="201"/>
    </row>
    <row r="760" spans="1:94" ht="21.75" customHeight="1">
      <c r="A760" s="111"/>
    </row>
    <row r="761" spans="1:94" ht="15.75" customHeight="1">
      <c r="A761" s="192" t="s">
        <v>65</v>
      </c>
      <c r="B761" s="192"/>
      <c r="C761" s="192"/>
      <c r="D761" s="192"/>
      <c r="E761" s="192"/>
      <c r="F761" s="192"/>
      <c r="G761" s="192"/>
      <c r="H761" s="193" t="s">
        <v>1328</v>
      </c>
      <c r="I761" s="193"/>
      <c r="J761" s="193"/>
      <c r="K761" s="193"/>
      <c r="L761" s="193"/>
      <c r="M761" s="193"/>
      <c r="N761" s="193"/>
      <c r="O761" s="193"/>
      <c r="P761" s="193"/>
      <c r="Q761" s="193"/>
      <c r="R761" s="193"/>
      <c r="S761" s="193"/>
      <c r="T761" s="193"/>
      <c r="U761" s="193"/>
      <c r="V761" s="193"/>
      <c r="W761" s="193"/>
      <c r="X761" s="193"/>
      <c r="Y761" s="193"/>
      <c r="Z761" s="193"/>
      <c r="AA761" s="193"/>
      <c r="AB761" s="193"/>
      <c r="AC761" s="193"/>
      <c r="AD761" s="193"/>
      <c r="AE761" s="193"/>
      <c r="AF761" s="193"/>
      <c r="AG761" s="193"/>
      <c r="AH761" s="193"/>
      <c r="AI761" s="193"/>
      <c r="AJ761" s="193"/>
      <c r="AK761" s="193"/>
      <c r="AL761" s="193"/>
      <c r="AM761" s="193"/>
      <c r="AN761" s="193" t="s">
        <v>709</v>
      </c>
      <c r="AO761" s="193"/>
      <c r="AP761" s="193"/>
      <c r="AQ761" s="193"/>
      <c r="AR761" s="193"/>
      <c r="AS761" s="193"/>
      <c r="AT761" s="193"/>
      <c r="AU761" s="193"/>
      <c r="AV761" s="193"/>
      <c r="AW761" s="193"/>
      <c r="AX761" s="193"/>
      <c r="AY761" s="193"/>
      <c r="AZ761" s="193"/>
      <c r="BA761" s="193"/>
      <c r="BB761" s="193"/>
      <c r="BC761" s="193"/>
      <c r="BD761" s="193"/>
      <c r="BE761" s="193"/>
      <c r="BF761" s="193"/>
      <c r="BG761" s="193"/>
      <c r="BH761" s="193"/>
      <c r="BI761" s="193"/>
      <c r="BJ761" s="193"/>
      <c r="BK761" s="193"/>
      <c r="BL761" s="193"/>
      <c r="BM761" s="193"/>
      <c r="BN761" s="193"/>
      <c r="BO761" s="193"/>
      <c r="BP761" s="193"/>
      <c r="BQ761" s="193"/>
      <c r="BR761" s="193"/>
      <c r="BS761" s="193"/>
      <c r="BT761" s="193"/>
      <c r="BU761" s="193"/>
      <c r="BV761" s="193"/>
      <c r="BW761" s="193"/>
      <c r="BX761" s="193"/>
      <c r="BY761" s="193"/>
      <c r="BZ761" s="193"/>
      <c r="CA761" s="194" t="s">
        <v>710</v>
      </c>
      <c r="CB761" s="194"/>
      <c r="CC761" s="194"/>
      <c r="CD761" s="194"/>
      <c r="CE761" s="194"/>
      <c r="CF761" s="194"/>
      <c r="CG761" s="194"/>
      <c r="CH761" s="194"/>
      <c r="CI761" s="194"/>
      <c r="CJ761" s="194"/>
      <c r="CK761" s="194"/>
      <c r="CL761" s="194"/>
      <c r="CM761" s="194"/>
      <c r="CN761" s="194"/>
      <c r="CO761" s="194"/>
      <c r="CP761" s="194"/>
    </row>
    <row r="762" spans="1:94" ht="15.75" customHeight="1">
      <c r="A762" s="192"/>
      <c r="B762" s="192"/>
      <c r="C762" s="192"/>
      <c r="D762" s="192"/>
      <c r="E762" s="192"/>
      <c r="F762" s="192"/>
      <c r="G762" s="192"/>
      <c r="H762" s="193"/>
      <c r="I762" s="193"/>
      <c r="J762" s="193"/>
      <c r="K762" s="193"/>
      <c r="L762" s="193"/>
      <c r="M762" s="193"/>
      <c r="N762" s="193"/>
      <c r="O762" s="193"/>
      <c r="P762" s="193"/>
      <c r="Q762" s="193"/>
      <c r="R762" s="193"/>
      <c r="S762" s="193"/>
      <c r="T762" s="193"/>
      <c r="U762" s="193"/>
      <c r="V762" s="193"/>
      <c r="W762" s="193"/>
      <c r="X762" s="193"/>
      <c r="Y762" s="193"/>
      <c r="Z762" s="193"/>
      <c r="AA762" s="193"/>
      <c r="AB762" s="193"/>
      <c r="AC762" s="193"/>
      <c r="AD762" s="193"/>
      <c r="AE762" s="193"/>
      <c r="AF762" s="193"/>
      <c r="AG762" s="193"/>
      <c r="AH762" s="193"/>
      <c r="AI762" s="193"/>
      <c r="AJ762" s="193"/>
      <c r="AK762" s="193"/>
      <c r="AL762" s="193"/>
      <c r="AM762" s="193"/>
      <c r="AN762" s="202" t="s">
        <v>1137</v>
      </c>
      <c r="AO762" s="202"/>
      <c r="AP762" s="202"/>
      <c r="AQ762" s="202"/>
      <c r="AR762" s="202"/>
      <c r="AS762" s="202"/>
      <c r="AT762" s="202"/>
      <c r="AU762" s="202"/>
      <c r="AV762" s="202"/>
      <c r="AW762" s="202"/>
      <c r="AX762" s="202"/>
      <c r="AY762" s="202"/>
      <c r="AZ762" s="202"/>
      <c r="BA762" s="202"/>
      <c r="BB762" s="202"/>
      <c r="BC762" s="202"/>
      <c r="BD762" s="202"/>
      <c r="BE762" s="202"/>
      <c r="BF762" s="202"/>
      <c r="BG762" s="202"/>
      <c r="BH762" s="202"/>
      <c r="BI762" s="202"/>
      <c r="BJ762" s="202"/>
      <c r="BK762" s="202" t="s">
        <v>1138</v>
      </c>
      <c r="BL762" s="202"/>
      <c r="BM762" s="202"/>
      <c r="BN762" s="202"/>
      <c r="BO762" s="202"/>
      <c r="BP762" s="202"/>
      <c r="BQ762" s="202"/>
      <c r="BR762" s="202"/>
      <c r="BS762" s="202"/>
      <c r="BT762" s="202"/>
      <c r="BU762" s="202"/>
      <c r="BV762" s="202"/>
      <c r="BW762" s="202"/>
      <c r="BX762" s="202"/>
      <c r="BY762" s="202"/>
      <c r="BZ762" s="202"/>
      <c r="CA762" s="194"/>
      <c r="CB762" s="194"/>
      <c r="CC762" s="194"/>
      <c r="CD762" s="194"/>
      <c r="CE762" s="194"/>
      <c r="CF762" s="194"/>
      <c r="CG762" s="194"/>
      <c r="CH762" s="194"/>
      <c r="CI762" s="194"/>
      <c r="CJ762" s="194"/>
      <c r="CK762" s="194"/>
      <c r="CL762" s="194"/>
      <c r="CM762" s="194"/>
      <c r="CN762" s="194"/>
      <c r="CO762" s="194"/>
      <c r="CP762" s="194"/>
    </row>
    <row r="763" spans="1:94" ht="23.25" customHeight="1">
      <c r="A763" s="220"/>
      <c r="B763" s="220"/>
      <c r="C763" s="220"/>
      <c r="D763" s="220"/>
      <c r="E763" s="220"/>
      <c r="F763" s="220"/>
      <c r="G763" s="220"/>
      <c r="H763" s="221" t="s">
        <v>467</v>
      </c>
      <c r="I763" s="221"/>
      <c r="J763" s="221"/>
      <c r="K763" s="221"/>
      <c r="L763" s="221"/>
      <c r="M763" s="221"/>
      <c r="N763" s="221"/>
      <c r="O763" s="221"/>
      <c r="P763" s="221"/>
      <c r="Q763" s="221"/>
      <c r="R763" s="221"/>
      <c r="S763" s="221"/>
      <c r="T763" s="221"/>
      <c r="U763" s="221"/>
      <c r="V763" s="221"/>
      <c r="W763" s="221"/>
      <c r="X763" s="221"/>
      <c r="Y763" s="221"/>
      <c r="Z763" s="221"/>
      <c r="AA763" s="221"/>
      <c r="AB763" s="221"/>
      <c r="AC763" s="221"/>
      <c r="AD763" s="221"/>
      <c r="AE763" s="221"/>
      <c r="AF763" s="221"/>
      <c r="AG763" s="221"/>
      <c r="AH763" s="221"/>
      <c r="AI763" s="221"/>
      <c r="AJ763" s="221"/>
      <c r="AK763" s="221"/>
      <c r="AL763" s="221"/>
      <c r="AM763" s="221"/>
      <c r="AN763" s="200">
        <v>10</v>
      </c>
      <c r="AO763" s="200"/>
      <c r="AP763" s="200"/>
      <c r="AQ763" s="200"/>
      <c r="AR763" s="200"/>
      <c r="AS763" s="200"/>
      <c r="AT763" s="200"/>
      <c r="AU763" s="200"/>
      <c r="AV763" s="200"/>
      <c r="AW763" s="200"/>
      <c r="AX763" s="200"/>
      <c r="AY763" s="200"/>
      <c r="AZ763" s="200"/>
      <c r="BA763" s="200"/>
      <c r="BB763" s="200"/>
      <c r="BC763" s="200"/>
      <c r="BD763" s="200"/>
      <c r="BE763" s="200"/>
      <c r="BF763" s="200"/>
      <c r="BG763" s="200"/>
      <c r="BH763" s="200"/>
      <c r="BI763" s="200"/>
      <c r="BJ763" s="200"/>
      <c r="BK763" s="200">
        <v>10</v>
      </c>
      <c r="BL763" s="200"/>
      <c r="BM763" s="200"/>
      <c r="BN763" s="200"/>
      <c r="BO763" s="200"/>
      <c r="BP763" s="200"/>
      <c r="BQ763" s="200"/>
      <c r="BR763" s="200"/>
      <c r="BS763" s="200"/>
      <c r="BT763" s="200"/>
      <c r="BU763" s="200"/>
      <c r="BV763" s="200"/>
      <c r="BW763" s="200"/>
      <c r="BX763" s="200"/>
      <c r="BY763" s="200"/>
      <c r="BZ763" s="200"/>
      <c r="CA763" s="201"/>
      <c r="CB763" s="201"/>
      <c r="CC763" s="201"/>
      <c r="CD763" s="201"/>
      <c r="CE763" s="201"/>
      <c r="CF763" s="201"/>
      <c r="CG763" s="201"/>
      <c r="CH763" s="201"/>
      <c r="CI763" s="201"/>
      <c r="CJ763" s="201"/>
      <c r="CK763" s="201"/>
      <c r="CL763" s="201"/>
      <c r="CM763" s="201"/>
      <c r="CN763" s="201"/>
      <c r="CO763" s="201"/>
      <c r="CP763" s="201"/>
    </row>
    <row r="764" spans="1:94" ht="21" customHeight="1">
      <c r="A764" s="111"/>
    </row>
    <row r="765" spans="1:94" ht="15.75" customHeight="1">
      <c r="A765" s="192" t="s">
        <v>65</v>
      </c>
      <c r="B765" s="192"/>
      <c r="C765" s="192"/>
      <c r="D765" s="192"/>
      <c r="E765" s="192"/>
      <c r="F765" s="192"/>
      <c r="G765" s="192"/>
      <c r="H765" s="193" t="s">
        <v>1329</v>
      </c>
      <c r="I765" s="193"/>
      <c r="J765" s="193"/>
      <c r="K765" s="193"/>
      <c r="L765" s="193"/>
      <c r="M765" s="193"/>
      <c r="N765" s="193"/>
      <c r="O765" s="193"/>
      <c r="P765" s="193"/>
      <c r="Q765" s="193"/>
      <c r="R765" s="193"/>
      <c r="S765" s="193"/>
      <c r="T765" s="193"/>
      <c r="U765" s="193"/>
      <c r="V765" s="193"/>
      <c r="W765" s="193"/>
      <c r="X765" s="193"/>
      <c r="Y765" s="193"/>
      <c r="Z765" s="193"/>
      <c r="AA765" s="193"/>
      <c r="AB765" s="193"/>
      <c r="AC765" s="193"/>
      <c r="AD765" s="193"/>
      <c r="AE765" s="193"/>
      <c r="AF765" s="193"/>
      <c r="AG765" s="193"/>
      <c r="AH765" s="193"/>
      <c r="AI765" s="193"/>
      <c r="AJ765" s="193"/>
      <c r="AK765" s="193"/>
      <c r="AL765" s="193"/>
      <c r="AM765" s="193"/>
      <c r="AN765" s="193" t="s">
        <v>709</v>
      </c>
      <c r="AO765" s="193"/>
      <c r="AP765" s="193"/>
      <c r="AQ765" s="193"/>
      <c r="AR765" s="193"/>
      <c r="AS765" s="193"/>
      <c r="AT765" s="193"/>
      <c r="AU765" s="193"/>
      <c r="AV765" s="193"/>
      <c r="AW765" s="193"/>
      <c r="AX765" s="193"/>
      <c r="AY765" s="193"/>
      <c r="AZ765" s="193"/>
      <c r="BA765" s="193"/>
      <c r="BB765" s="193"/>
      <c r="BC765" s="193"/>
      <c r="BD765" s="193"/>
      <c r="BE765" s="193"/>
      <c r="BF765" s="193"/>
      <c r="BG765" s="193"/>
      <c r="BH765" s="193"/>
      <c r="BI765" s="193"/>
      <c r="BJ765" s="193"/>
      <c r="BK765" s="193"/>
      <c r="BL765" s="193"/>
      <c r="BM765" s="193"/>
      <c r="BN765" s="193"/>
      <c r="BO765" s="193"/>
      <c r="BP765" s="193"/>
      <c r="BQ765" s="193"/>
      <c r="BR765" s="193"/>
      <c r="BS765" s="193"/>
      <c r="BT765" s="193"/>
      <c r="BU765" s="193"/>
      <c r="BV765" s="193"/>
      <c r="BW765" s="193"/>
      <c r="BX765" s="193"/>
      <c r="BY765" s="193"/>
      <c r="BZ765" s="193"/>
      <c r="CA765" s="194" t="s">
        <v>710</v>
      </c>
      <c r="CB765" s="194"/>
      <c r="CC765" s="194"/>
      <c r="CD765" s="194"/>
      <c r="CE765" s="194"/>
      <c r="CF765" s="194"/>
      <c r="CG765" s="194"/>
      <c r="CH765" s="194"/>
      <c r="CI765" s="194"/>
      <c r="CJ765" s="194"/>
      <c r="CK765" s="194"/>
      <c r="CL765" s="194"/>
      <c r="CM765" s="194"/>
      <c r="CN765" s="194"/>
      <c r="CO765" s="194"/>
      <c r="CP765" s="194"/>
    </row>
    <row r="766" spans="1:94" ht="15.75" customHeight="1">
      <c r="A766" s="192"/>
      <c r="B766" s="192"/>
      <c r="C766" s="192"/>
      <c r="D766" s="192"/>
      <c r="E766" s="192"/>
      <c r="F766" s="192"/>
      <c r="G766" s="192"/>
      <c r="H766" s="193"/>
      <c r="I766" s="193"/>
      <c r="J766" s="193"/>
      <c r="K766" s="193"/>
      <c r="L766" s="193"/>
      <c r="M766" s="193"/>
      <c r="N766" s="193"/>
      <c r="O766" s="193"/>
      <c r="P766" s="193"/>
      <c r="Q766" s="193"/>
      <c r="R766" s="193"/>
      <c r="S766" s="193"/>
      <c r="T766" s="193"/>
      <c r="U766" s="193"/>
      <c r="V766" s="193"/>
      <c r="W766" s="193"/>
      <c r="X766" s="193"/>
      <c r="Y766" s="193"/>
      <c r="Z766" s="193"/>
      <c r="AA766" s="193"/>
      <c r="AB766" s="193"/>
      <c r="AC766" s="193"/>
      <c r="AD766" s="193"/>
      <c r="AE766" s="193"/>
      <c r="AF766" s="193"/>
      <c r="AG766" s="193"/>
      <c r="AH766" s="193"/>
      <c r="AI766" s="193"/>
      <c r="AJ766" s="193"/>
      <c r="AK766" s="193"/>
      <c r="AL766" s="193"/>
      <c r="AM766" s="193"/>
      <c r="AN766" s="202" t="s">
        <v>1137</v>
      </c>
      <c r="AO766" s="202"/>
      <c r="AP766" s="202"/>
      <c r="AQ766" s="202"/>
      <c r="AR766" s="202"/>
      <c r="AS766" s="202"/>
      <c r="AT766" s="202"/>
      <c r="AU766" s="202"/>
      <c r="AV766" s="202"/>
      <c r="AW766" s="202"/>
      <c r="AX766" s="202"/>
      <c r="AY766" s="202"/>
      <c r="AZ766" s="202"/>
      <c r="BA766" s="202"/>
      <c r="BB766" s="202"/>
      <c r="BC766" s="202"/>
      <c r="BD766" s="202"/>
      <c r="BE766" s="202"/>
      <c r="BF766" s="202"/>
      <c r="BG766" s="202"/>
      <c r="BH766" s="202"/>
      <c r="BI766" s="202"/>
      <c r="BJ766" s="202"/>
      <c r="BK766" s="202" t="s">
        <v>1138</v>
      </c>
      <c r="BL766" s="202"/>
      <c r="BM766" s="202"/>
      <c r="BN766" s="202"/>
      <c r="BO766" s="202"/>
      <c r="BP766" s="202"/>
      <c r="BQ766" s="202"/>
      <c r="BR766" s="202"/>
      <c r="BS766" s="202"/>
      <c r="BT766" s="202"/>
      <c r="BU766" s="202"/>
      <c r="BV766" s="202"/>
      <c r="BW766" s="202"/>
      <c r="BX766" s="202"/>
      <c r="BY766" s="202"/>
      <c r="BZ766" s="202"/>
      <c r="CA766" s="194"/>
      <c r="CB766" s="194"/>
      <c r="CC766" s="194"/>
      <c r="CD766" s="194"/>
      <c r="CE766" s="194"/>
      <c r="CF766" s="194"/>
      <c r="CG766" s="194"/>
      <c r="CH766" s="194"/>
      <c r="CI766" s="194"/>
      <c r="CJ766" s="194"/>
      <c r="CK766" s="194"/>
      <c r="CL766" s="194"/>
      <c r="CM766" s="194"/>
      <c r="CN766" s="194"/>
      <c r="CO766" s="194"/>
      <c r="CP766" s="194"/>
    </row>
    <row r="767" spans="1:94" ht="15.75" customHeight="1">
      <c r="A767" s="220"/>
      <c r="B767" s="220"/>
      <c r="C767" s="220"/>
      <c r="D767" s="220"/>
      <c r="E767" s="220"/>
      <c r="F767" s="220"/>
      <c r="G767" s="220"/>
      <c r="H767" s="221" t="s">
        <v>467</v>
      </c>
      <c r="I767" s="221"/>
      <c r="J767" s="221"/>
      <c r="K767" s="221"/>
      <c r="L767" s="221"/>
      <c r="M767" s="221"/>
      <c r="N767" s="221"/>
      <c r="O767" s="221"/>
      <c r="P767" s="221"/>
      <c r="Q767" s="221"/>
      <c r="R767" s="221"/>
      <c r="S767" s="221"/>
      <c r="T767" s="221"/>
      <c r="U767" s="221"/>
      <c r="V767" s="221"/>
      <c r="W767" s="221"/>
      <c r="X767" s="221"/>
      <c r="Y767" s="221"/>
      <c r="Z767" s="221"/>
      <c r="AA767" s="221"/>
      <c r="AB767" s="221"/>
      <c r="AC767" s="221"/>
      <c r="AD767" s="221"/>
      <c r="AE767" s="221"/>
      <c r="AF767" s="221"/>
      <c r="AG767" s="221"/>
      <c r="AH767" s="221"/>
      <c r="AI767" s="221"/>
      <c r="AJ767" s="221"/>
      <c r="AK767" s="221"/>
      <c r="AL767" s="221"/>
      <c r="AM767" s="221"/>
      <c r="AN767" s="200">
        <v>43200000</v>
      </c>
      <c r="AO767" s="200"/>
      <c r="AP767" s="200"/>
      <c r="AQ767" s="200"/>
      <c r="AR767" s="200"/>
      <c r="AS767" s="200"/>
      <c r="AT767" s="200"/>
      <c r="AU767" s="200"/>
      <c r="AV767" s="200"/>
      <c r="AW767" s="200"/>
      <c r="AX767" s="200"/>
      <c r="AY767" s="200"/>
      <c r="AZ767" s="200"/>
      <c r="BA767" s="200"/>
      <c r="BB767" s="200"/>
      <c r="BC767" s="200"/>
      <c r="BD767" s="200"/>
      <c r="BE767" s="200"/>
      <c r="BF767" s="200"/>
      <c r="BG767" s="200"/>
      <c r="BH767" s="200"/>
      <c r="BI767" s="200"/>
      <c r="BJ767" s="200"/>
      <c r="BK767" s="200">
        <v>43200000</v>
      </c>
      <c r="BL767" s="200"/>
      <c r="BM767" s="200"/>
      <c r="BN767" s="200"/>
      <c r="BO767" s="200"/>
      <c r="BP767" s="200"/>
      <c r="BQ767" s="200"/>
      <c r="BR767" s="200"/>
      <c r="BS767" s="200"/>
      <c r="BT767" s="200"/>
      <c r="BU767" s="200"/>
      <c r="BV767" s="200"/>
      <c r="BW767" s="200"/>
      <c r="BX767" s="200"/>
      <c r="BY767" s="200"/>
      <c r="BZ767" s="200"/>
      <c r="CA767" s="201">
        <v>0</v>
      </c>
      <c r="CB767" s="201"/>
      <c r="CC767" s="201"/>
      <c r="CD767" s="201"/>
      <c r="CE767" s="201"/>
      <c r="CF767" s="201"/>
      <c r="CG767" s="201"/>
      <c r="CH767" s="201"/>
      <c r="CI767" s="201"/>
      <c r="CJ767" s="201"/>
      <c r="CK767" s="201"/>
      <c r="CL767" s="201"/>
      <c r="CM767" s="201"/>
      <c r="CN767" s="201"/>
      <c r="CO767" s="201"/>
      <c r="CP767" s="201"/>
    </row>
    <row r="768" spans="1:94" ht="30" customHeight="1">
      <c r="A768" s="114"/>
    </row>
    <row r="769" spans="1:93" ht="51.75" customHeight="1">
      <c r="A769" s="192" t="s">
        <v>65</v>
      </c>
      <c r="B769" s="192"/>
      <c r="C769" s="192"/>
      <c r="D769" s="192"/>
      <c r="E769" s="192"/>
      <c r="F769" s="192"/>
      <c r="G769" s="192"/>
      <c r="H769" s="193" t="s">
        <v>1192</v>
      </c>
      <c r="I769" s="193"/>
      <c r="J769" s="193"/>
      <c r="K769" s="193"/>
      <c r="L769" s="193"/>
      <c r="M769" s="193"/>
      <c r="N769" s="193"/>
      <c r="O769" s="193"/>
      <c r="P769" s="193"/>
      <c r="Q769" s="193"/>
      <c r="R769" s="193"/>
      <c r="S769" s="193"/>
      <c r="T769" s="193"/>
      <c r="U769" s="193"/>
      <c r="V769" s="193"/>
      <c r="W769" s="193"/>
      <c r="X769" s="193"/>
      <c r="Y769" s="193"/>
      <c r="Z769" s="193"/>
      <c r="AA769" s="193"/>
      <c r="AB769" s="193"/>
      <c r="AC769" s="193"/>
      <c r="AD769" s="193"/>
      <c r="AE769" s="193"/>
      <c r="AF769" s="193"/>
      <c r="AG769" s="193"/>
      <c r="AH769" s="193"/>
      <c r="AI769" s="193"/>
      <c r="AJ769" s="193" t="s">
        <v>709</v>
      </c>
      <c r="AK769" s="193"/>
      <c r="AL769" s="193"/>
      <c r="AM769" s="193"/>
      <c r="AN769" s="193"/>
      <c r="AO769" s="193"/>
      <c r="AP769" s="193"/>
      <c r="AQ769" s="193"/>
      <c r="AR769" s="193"/>
      <c r="AS769" s="193"/>
      <c r="AT769" s="193"/>
      <c r="AU769" s="193"/>
      <c r="AV769" s="193"/>
      <c r="AW769" s="193"/>
      <c r="AX769" s="193"/>
      <c r="AY769" s="193"/>
      <c r="AZ769" s="193"/>
      <c r="BA769" s="193"/>
      <c r="BB769" s="193"/>
      <c r="BC769" s="193"/>
      <c r="BD769" s="193"/>
      <c r="BE769" s="193"/>
      <c r="BF769" s="193"/>
      <c r="BG769" s="193"/>
      <c r="BH769" s="193"/>
      <c r="BI769" s="193"/>
      <c r="BJ769" s="193"/>
      <c r="BK769" s="193"/>
      <c r="BL769" s="193"/>
      <c r="BM769" s="193"/>
      <c r="BN769" s="193"/>
      <c r="BO769" s="193"/>
      <c r="BP769" s="193"/>
      <c r="BQ769" s="193"/>
      <c r="BR769" s="193"/>
      <c r="BS769" s="193"/>
      <c r="BT769" s="193"/>
      <c r="BU769" s="193"/>
      <c r="BV769" s="193"/>
      <c r="BW769" s="193"/>
      <c r="BX769" s="193"/>
      <c r="BY769" s="193"/>
      <c r="BZ769" s="193"/>
      <c r="CA769" s="193"/>
      <c r="CB769" s="193"/>
      <c r="CC769" s="194" t="s">
        <v>710</v>
      </c>
      <c r="CD769" s="194"/>
      <c r="CE769" s="194"/>
      <c r="CF769" s="194"/>
      <c r="CG769" s="194"/>
      <c r="CH769" s="194"/>
      <c r="CI769" s="194"/>
      <c r="CJ769" s="194"/>
      <c r="CK769" s="194"/>
      <c r="CL769" s="194"/>
    </row>
    <row r="770" spans="1:93" ht="15.75" customHeight="1">
      <c r="A770" s="192"/>
      <c r="B770" s="192"/>
      <c r="C770" s="192"/>
      <c r="D770" s="192"/>
      <c r="E770" s="192"/>
      <c r="F770" s="192"/>
      <c r="G770" s="192"/>
      <c r="H770" s="193"/>
      <c r="I770" s="193"/>
      <c r="J770" s="193"/>
      <c r="K770" s="193"/>
      <c r="L770" s="193"/>
      <c r="M770" s="193"/>
      <c r="N770" s="193"/>
      <c r="O770" s="193"/>
      <c r="P770" s="193"/>
      <c r="Q770" s="193"/>
      <c r="R770" s="193"/>
      <c r="S770" s="193"/>
      <c r="T770" s="193"/>
      <c r="U770" s="193"/>
      <c r="V770" s="193"/>
      <c r="W770" s="193"/>
      <c r="X770" s="193"/>
      <c r="Y770" s="193"/>
      <c r="Z770" s="193"/>
      <c r="AA770" s="193"/>
      <c r="AB770" s="193"/>
      <c r="AC770" s="193"/>
      <c r="AD770" s="193"/>
      <c r="AE770" s="193"/>
      <c r="AF770" s="193"/>
      <c r="AG770" s="193"/>
      <c r="AH770" s="193"/>
      <c r="AI770" s="193"/>
      <c r="AJ770" s="202" t="s">
        <v>1137</v>
      </c>
      <c r="AK770" s="202"/>
      <c r="AL770" s="202"/>
      <c r="AM770" s="202"/>
      <c r="AN770" s="202"/>
      <c r="AO770" s="202"/>
      <c r="AP770" s="202"/>
      <c r="AQ770" s="202"/>
      <c r="AR770" s="202"/>
      <c r="AS770" s="202"/>
      <c r="AT770" s="202"/>
      <c r="AU770" s="202"/>
      <c r="AV770" s="202"/>
      <c r="AW770" s="202"/>
      <c r="AX770" s="202"/>
      <c r="AY770" s="202"/>
      <c r="AZ770" s="202"/>
      <c r="BA770" s="202"/>
      <c r="BB770" s="202"/>
      <c r="BC770" s="202"/>
      <c r="BD770" s="202"/>
      <c r="BE770" s="202"/>
      <c r="BF770" s="202"/>
      <c r="BG770" s="202"/>
      <c r="BH770" s="202"/>
      <c r="BI770" s="202"/>
      <c r="BJ770" s="202" t="s">
        <v>1138</v>
      </c>
      <c r="BK770" s="202"/>
      <c r="BL770" s="202"/>
      <c r="BM770" s="202"/>
      <c r="BN770" s="202"/>
      <c r="BO770" s="202"/>
      <c r="BP770" s="202"/>
      <c r="BQ770" s="202"/>
      <c r="BR770" s="202"/>
      <c r="BS770" s="202"/>
      <c r="BT770" s="202"/>
      <c r="BU770" s="202"/>
      <c r="BV770" s="202"/>
      <c r="BW770" s="202"/>
      <c r="BX770" s="202"/>
      <c r="BY770" s="202"/>
      <c r="BZ770" s="202"/>
      <c r="CA770" s="202"/>
      <c r="CB770" s="202"/>
      <c r="CC770" s="194"/>
      <c r="CD770" s="194"/>
      <c r="CE770" s="194"/>
      <c r="CF770" s="194"/>
      <c r="CG770" s="194"/>
      <c r="CH770" s="194"/>
      <c r="CI770" s="194"/>
      <c r="CJ770" s="194"/>
      <c r="CK770" s="194"/>
      <c r="CL770" s="194"/>
    </row>
    <row r="771" spans="1:93" ht="24.75" customHeight="1">
      <c r="A771" s="218" t="s">
        <v>879</v>
      </c>
      <c r="B771" s="218"/>
      <c r="C771" s="218"/>
      <c r="D771" s="218"/>
      <c r="E771" s="218"/>
      <c r="F771" s="218"/>
      <c r="G771" s="218"/>
      <c r="H771" s="219" t="s">
        <v>1330</v>
      </c>
      <c r="I771" s="219"/>
      <c r="J771" s="219"/>
      <c r="K771" s="219"/>
      <c r="L771" s="219"/>
      <c r="M771" s="219"/>
      <c r="N771" s="219"/>
      <c r="O771" s="219"/>
      <c r="P771" s="219"/>
      <c r="Q771" s="219"/>
      <c r="R771" s="219"/>
      <c r="S771" s="219"/>
      <c r="T771" s="219"/>
      <c r="U771" s="219"/>
      <c r="V771" s="219"/>
      <c r="W771" s="219"/>
      <c r="X771" s="219"/>
      <c r="Y771" s="219"/>
      <c r="Z771" s="219"/>
      <c r="AA771" s="219"/>
      <c r="AB771" s="219"/>
      <c r="AC771" s="219"/>
      <c r="AD771" s="219"/>
      <c r="AE771" s="219"/>
      <c r="AF771" s="219"/>
      <c r="AG771" s="219"/>
      <c r="AH771" s="219"/>
      <c r="AI771" s="219"/>
      <c r="AJ771" s="190">
        <v>0</v>
      </c>
      <c r="AK771" s="190"/>
      <c r="AL771" s="190"/>
      <c r="AM771" s="190"/>
      <c r="AN771" s="190"/>
      <c r="AO771" s="190"/>
      <c r="AP771" s="190"/>
      <c r="AQ771" s="190"/>
      <c r="AR771" s="190"/>
      <c r="AS771" s="190"/>
      <c r="AT771" s="190"/>
      <c r="AU771" s="190"/>
      <c r="AV771" s="190"/>
      <c r="AW771" s="190"/>
      <c r="AX771" s="190"/>
      <c r="AY771" s="190"/>
      <c r="AZ771" s="190"/>
      <c r="BA771" s="190"/>
      <c r="BB771" s="190"/>
      <c r="BC771" s="190"/>
      <c r="BD771" s="190"/>
      <c r="BE771" s="190"/>
      <c r="BF771" s="190"/>
      <c r="BG771" s="190"/>
      <c r="BH771" s="190"/>
      <c r="BI771" s="190"/>
      <c r="BJ771" s="190">
        <v>0</v>
      </c>
      <c r="BK771" s="190"/>
      <c r="BL771" s="190"/>
      <c r="BM771" s="190"/>
      <c r="BN771" s="190"/>
      <c r="BO771" s="190"/>
      <c r="BP771" s="190"/>
      <c r="BQ771" s="190"/>
      <c r="BR771" s="190"/>
      <c r="BS771" s="190"/>
      <c r="BT771" s="190"/>
      <c r="BU771" s="190"/>
      <c r="BV771" s="190"/>
      <c r="BW771" s="190"/>
      <c r="BX771" s="190"/>
      <c r="BY771" s="190"/>
      <c r="BZ771" s="190"/>
      <c r="CA771" s="190"/>
      <c r="CB771" s="190"/>
      <c r="CC771" s="191">
        <v>0</v>
      </c>
      <c r="CD771" s="191"/>
      <c r="CE771" s="191"/>
      <c r="CF771" s="191"/>
      <c r="CG771" s="191"/>
      <c r="CH771" s="191"/>
      <c r="CI771" s="191"/>
      <c r="CJ771" s="191"/>
      <c r="CK771" s="191"/>
      <c r="CL771" s="191"/>
    </row>
    <row r="772" spans="1:93" ht="32.25" customHeight="1">
      <c r="A772" s="218" t="s">
        <v>880</v>
      </c>
      <c r="B772" s="218"/>
      <c r="C772" s="218"/>
      <c r="D772" s="218"/>
      <c r="E772" s="218"/>
      <c r="F772" s="218"/>
      <c r="G772" s="218"/>
      <c r="H772" s="219" t="s">
        <v>1193</v>
      </c>
      <c r="I772" s="219"/>
      <c r="J772" s="219"/>
      <c r="K772" s="219"/>
      <c r="L772" s="219"/>
      <c r="M772" s="219"/>
      <c r="N772" s="219"/>
      <c r="O772" s="219"/>
      <c r="P772" s="219"/>
      <c r="Q772" s="219"/>
      <c r="R772" s="219"/>
      <c r="S772" s="219"/>
      <c r="T772" s="219"/>
      <c r="U772" s="219"/>
      <c r="V772" s="219"/>
      <c r="W772" s="219"/>
      <c r="X772" s="219"/>
      <c r="Y772" s="219"/>
      <c r="Z772" s="219"/>
      <c r="AA772" s="219"/>
      <c r="AB772" s="219"/>
      <c r="AC772" s="219"/>
      <c r="AD772" s="219"/>
      <c r="AE772" s="219"/>
      <c r="AF772" s="219"/>
      <c r="AG772" s="219"/>
      <c r="AH772" s="219"/>
      <c r="AI772" s="219"/>
      <c r="AJ772" s="190">
        <v>0</v>
      </c>
      <c r="AK772" s="190"/>
      <c r="AL772" s="190"/>
      <c r="AM772" s="190"/>
      <c r="AN772" s="190"/>
      <c r="AO772" s="190"/>
      <c r="AP772" s="190"/>
      <c r="AQ772" s="190"/>
      <c r="AR772" s="190"/>
      <c r="AS772" s="190"/>
      <c r="AT772" s="190"/>
      <c r="AU772" s="190"/>
      <c r="AV772" s="190"/>
      <c r="AW772" s="190"/>
      <c r="AX772" s="190"/>
      <c r="AY772" s="190"/>
      <c r="AZ772" s="190"/>
      <c r="BA772" s="190"/>
      <c r="BB772" s="190"/>
      <c r="BC772" s="190"/>
      <c r="BD772" s="190"/>
      <c r="BE772" s="190"/>
      <c r="BF772" s="190"/>
      <c r="BG772" s="190"/>
      <c r="BH772" s="190"/>
      <c r="BI772" s="190"/>
      <c r="BJ772" s="190">
        <v>0</v>
      </c>
      <c r="BK772" s="190"/>
      <c r="BL772" s="190"/>
      <c r="BM772" s="190"/>
      <c r="BN772" s="190"/>
      <c r="BO772" s="190"/>
      <c r="BP772" s="190"/>
      <c r="BQ772" s="190"/>
      <c r="BR772" s="190"/>
      <c r="BS772" s="190"/>
      <c r="BT772" s="190"/>
      <c r="BU772" s="190"/>
      <c r="BV772" s="190"/>
      <c r="BW772" s="190"/>
      <c r="BX772" s="190"/>
      <c r="BY772" s="190"/>
      <c r="BZ772" s="190"/>
      <c r="CA772" s="190"/>
      <c r="CB772" s="190"/>
      <c r="CC772" s="191">
        <v>0</v>
      </c>
      <c r="CD772" s="191"/>
      <c r="CE772" s="191"/>
      <c r="CF772" s="191"/>
      <c r="CG772" s="191"/>
      <c r="CH772" s="191"/>
      <c r="CI772" s="191"/>
      <c r="CJ772" s="191"/>
      <c r="CK772" s="191"/>
      <c r="CL772" s="191"/>
    </row>
    <row r="773" spans="1:93" ht="36.75" customHeight="1">
      <c r="A773" s="218" t="s">
        <v>906</v>
      </c>
      <c r="B773" s="218"/>
      <c r="C773" s="218"/>
      <c r="D773" s="218"/>
      <c r="E773" s="218"/>
      <c r="F773" s="218"/>
      <c r="G773" s="218"/>
      <c r="H773" s="219" t="s">
        <v>1194</v>
      </c>
      <c r="I773" s="219"/>
      <c r="J773" s="219"/>
      <c r="K773" s="219"/>
      <c r="L773" s="219"/>
      <c r="M773" s="219"/>
      <c r="N773" s="219"/>
      <c r="O773" s="219"/>
      <c r="P773" s="219"/>
      <c r="Q773" s="219"/>
      <c r="R773" s="219"/>
      <c r="S773" s="219"/>
      <c r="T773" s="219"/>
      <c r="U773" s="219"/>
      <c r="V773" s="219"/>
      <c r="W773" s="219"/>
      <c r="X773" s="219"/>
      <c r="Y773" s="219"/>
      <c r="Z773" s="219"/>
      <c r="AA773" s="219"/>
      <c r="AB773" s="219"/>
      <c r="AC773" s="219"/>
      <c r="AD773" s="219"/>
      <c r="AE773" s="219"/>
      <c r="AF773" s="219"/>
      <c r="AG773" s="219"/>
      <c r="AH773" s="219"/>
      <c r="AI773" s="219"/>
      <c r="AJ773" s="190">
        <v>0</v>
      </c>
      <c r="AK773" s="190"/>
      <c r="AL773" s="190"/>
      <c r="AM773" s="190"/>
      <c r="AN773" s="190"/>
      <c r="AO773" s="190"/>
      <c r="AP773" s="190"/>
      <c r="AQ773" s="190"/>
      <c r="AR773" s="190"/>
      <c r="AS773" s="190"/>
      <c r="AT773" s="190"/>
      <c r="AU773" s="190"/>
      <c r="AV773" s="190"/>
      <c r="AW773" s="190"/>
      <c r="AX773" s="190"/>
      <c r="AY773" s="190"/>
      <c r="AZ773" s="190"/>
      <c r="BA773" s="190"/>
      <c r="BB773" s="190"/>
      <c r="BC773" s="190"/>
      <c r="BD773" s="190"/>
      <c r="BE773" s="190"/>
      <c r="BF773" s="190"/>
      <c r="BG773" s="190"/>
      <c r="BH773" s="190"/>
      <c r="BI773" s="190"/>
      <c r="BJ773" s="190">
        <v>0</v>
      </c>
      <c r="BK773" s="190"/>
      <c r="BL773" s="190"/>
      <c r="BM773" s="190"/>
      <c r="BN773" s="190"/>
      <c r="BO773" s="190"/>
      <c r="BP773" s="190"/>
      <c r="BQ773" s="190"/>
      <c r="BR773" s="190"/>
      <c r="BS773" s="190"/>
      <c r="BT773" s="190"/>
      <c r="BU773" s="190"/>
      <c r="BV773" s="190"/>
      <c r="BW773" s="190"/>
      <c r="BX773" s="190"/>
      <c r="BY773" s="190"/>
      <c r="BZ773" s="190"/>
      <c r="CA773" s="190"/>
      <c r="CB773" s="190"/>
      <c r="CC773" s="191">
        <v>0</v>
      </c>
      <c r="CD773" s="191"/>
      <c r="CE773" s="191"/>
      <c r="CF773" s="191"/>
      <c r="CG773" s="191"/>
      <c r="CH773" s="191"/>
      <c r="CI773" s="191"/>
      <c r="CJ773" s="191"/>
      <c r="CK773" s="191"/>
      <c r="CL773" s="191"/>
    </row>
    <row r="774" spans="1:93" ht="22.5" customHeight="1">
      <c r="A774" s="218" t="s">
        <v>907</v>
      </c>
      <c r="B774" s="218"/>
      <c r="C774" s="218"/>
      <c r="D774" s="218"/>
      <c r="E774" s="218"/>
      <c r="F774" s="218"/>
      <c r="G774" s="218"/>
      <c r="H774" s="219" t="s">
        <v>1331</v>
      </c>
      <c r="I774" s="219"/>
      <c r="J774" s="219"/>
      <c r="K774" s="219"/>
      <c r="L774" s="219"/>
      <c r="M774" s="219"/>
      <c r="N774" s="219"/>
      <c r="O774" s="219"/>
      <c r="P774" s="219"/>
      <c r="Q774" s="219"/>
      <c r="R774" s="219"/>
      <c r="S774" s="219"/>
      <c r="T774" s="219"/>
      <c r="U774" s="219"/>
      <c r="V774" s="219"/>
      <c r="W774" s="219"/>
      <c r="X774" s="219"/>
      <c r="Y774" s="219"/>
      <c r="Z774" s="219"/>
      <c r="AA774" s="219"/>
      <c r="AB774" s="219"/>
      <c r="AC774" s="219"/>
      <c r="AD774" s="219"/>
      <c r="AE774" s="219"/>
      <c r="AF774" s="219"/>
      <c r="AG774" s="219"/>
      <c r="AH774" s="219"/>
      <c r="AI774" s="219"/>
      <c r="AJ774" s="190">
        <v>0</v>
      </c>
      <c r="AK774" s="190"/>
      <c r="AL774" s="190"/>
      <c r="AM774" s="190"/>
      <c r="AN774" s="190"/>
      <c r="AO774" s="190"/>
      <c r="AP774" s="190"/>
      <c r="AQ774" s="190"/>
      <c r="AR774" s="190"/>
      <c r="AS774" s="190"/>
      <c r="AT774" s="190"/>
      <c r="AU774" s="190"/>
      <c r="AV774" s="190"/>
      <c r="AW774" s="190"/>
      <c r="AX774" s="190"/>
      <c r="AY774" s="190"/>
      <c r="AZ774" s="190"/>
      <c r="BA774" s="190"/>
      <c r="BB774" s="190"/>
      <c r="BC774" s="190"/>
      <c r="BD774" s="190"/>
      <c r="BE774" s="190"/>
      <c r="BF774" s="190"/>
      <c r="BG774" s="190"/>
      <c r="BH774" s="190"/>
      <c r="BI774" s="190"/>
      <c r="BJ774" s="190">
        <v>0</v>
      </c>
      <c r="BK774" s="190"/>
      <c r="BL774" s="190"/>
      <c r="BM774" s="190"/>
      <c r="BN774" s="190"/>
      <c r="BO774" s="190"/>
      <c r="BP774" s="190"/>
      <c r="BQ774" s="190"/>
      <c r="BR774" s="190"/>
      <c r="BS774" s="190"/>
      <c r="BT774" s="190"/>
      <c r="BU774" s="190"/>
      <c r="BV774" s="190"/>
      <c r="BW774" s="190"/>
      <c r="BX774" s="190"/>
      <c r="BY774" s="190"/>
      <c r="BZ774" s="190"/>
      <c r="CA774" s="190"/>
      <c r="CB774" s="190"/>
      <c r="CC774" s="191">
        <v>0</v>
      </c>
      <c r="CD774" s="191"/>
      <c r="CE774" s="191"/>
      <c r="CF774" s="191"/>
      <c r="CG774" s="191"/>
      <c r="CH774" s="191"/>
      <c r="CI774" s="191"/>
      <c r="CJ774" s="191"/>
      <c r="CK774" s="191"/>
      <c r="CL774" s="191"/>
    </row>
    <row r="775" spans="1:93" ht="25.5" customHeight="1">
      <c r="A775" s="218" t="s">
        <v>908</v>
      </c>
      <c r="B775" s="218"/>
      <c r="C775" s="218"/>
      <c r="D775" s="218"/>
      <c r="E775" s="218"/>
      <c r="F775" s="218"/>
      <c r="G775" s="218"/>
      <c r="H775" s="219" t="s">
        <v>1332</v>
      </c>
      <c r="I775" s="219"/>
      <c r="J775" s="219"/>
      <c r="K775" s="219"/>
      <c r="L775" s="219"/>
      <c r="M775" s="219"/>
      <c r="N775" s="219"/>
      <c r="O775" s="219"/>
      <c r="P775" s="219"/>
      <c r="Q775" s="219"/>
      <c r="R775" s="219"/>
      <c r="S775" s="219"/>
      <c r="T775" s="219"/>
      <c r="U775" s="219"/>
      <c r="V775" s="219"/>
      <c r="W775" s="219"/>
      <c r="X775" s="219"/>
      <c r="Y775" s="219"/>
      <c r="Z775" s="219"/>
      <c r="AA775" s="219"/>
      <c r="AB775" s="219"/>
      <c r="AC775" s="219"/>
      <c r="AD775" s="219"/>
      <c r="AE775" s="219"/>
      <c r="AF775" s="219"/>
      <c r="AG775" s="219"/>
      <c r="AH775" s="219"/>
      <c r="AI775" s="219"/>
      <c r="AJ775" s="190">
        <v>0</v>
      </c>
      <c r="AK775" s="190"/>
      <c r="AL775" s="190"/>
      <c r="AM775" s="190"/>
      <c r="AN775" s="190"/>
      <c r="AO775" s="190"/>
      <c r="AP775" s="190"/>
      <c r="AQ775" s="190"/>
      <c r="AR775" s="190"/>
      <c r="AS775" s="190"/>
      <c r="AT775" s="190"/>
      <c r="AU775" s="190"/>
      <c r="AV775" s="190"/>
      <c r="AW775" s="190"/>
      <c r="AX775" s="190"/>
      <c r="AY775" s="190"/>
      <c r="AZ775" s="190"/>
      <c r="BA775" s="190"/>
      <c r="BB775" s="190"/>
      <c r="BC775" s="190"/>
      <c r="BD775" s="190"/>
      <c r="BE775" s="190"/>
      <c r="BF775" s="190"/>
      <c r="BG775" s="190"/>
      <c r="BH775" s="190"/>
      <c r="BI775" s="190"/>
      <c r="BJ775" s="190">
        <v>0</v>
      </c>
      <c r="BK775" s="190"/>
      <c r="BL775" s="190"/>
      <c r="BM775" s="190"/>
      <c r="BN775" s="190"/>
      <c r="BO775" s="190"/>
      <c r="BP775" s="190"/>
      <c r="BQ775" s="190"/>
      <c r="BR775" s="190"/>
      <c r="BS775" s="190"/>
      <c r="BT775" s="190"/>
      <c r="BU775" s="190"/>
      <c r="BV775" s="190"/>
      <c r="BW775" s="190"/>
      <c r="BX775" s="190"/>
      <c r="BY775" s="190"/>
      <c r="BZ775" s="190"/>
      <c r="CA775" s="190"/>
      <c r="CB775" s="190"/>
      <c r="CC775" s="191">
        <v>0</v>
      </c>
      <c r="CD775" s="191"/>
      <c r="CE775" s="191"/>
      <c r="CF775" s="191"/>
      <c r="CG775" s="191"/>
      <c r="CH775" s="191"/>
      <c r="CI775" s="191"/>
      <c r="CJ775" s="191"/>
      <c r="CK775" s="191"/>
      <c r="CL775" s="191"/>
    </row>
    <row r="776" spans="1:93" ht="34.5" customHeight="1">
      <c r="A776" s="218" t="s">
        <v>884</v>
      </c>
      <c r="B776" s="218"/>
      <c r="C776" s="218"/>
      <c r="D776" s="218"/>
      <c r="E776" s="218"/>
      <c r="F776" s="218"/>
      <c r="G776" s="218"/>
      <c r="H776" s="219" t="s">
        <v>1195</v>
      </c>
      <c r="I776" s="219"/>
      <c r="J776" s="219"/>
      <c r="K776" s="219"/>
      <c r="L776" s="219"/>
      <c r="M776" s="219"/>
      <c r="N776" s="219"/>
      <c r="O776" s="219"/>
      <c r="P776" s="219"/>
      <c r="Q776" s="219"/>
      <c r="R776" s="219"/>
      <c r="S776" s="219"/>
      <c r="T776" s="219"/>
      <c r="U776" s="219"/>
      <c r="V776" s="219"/>
      <c r="W776" s="219"/>
      <c r="X776" s="219"/>
      <c r="Y776" s="219"/>
      <c r="Z776" s="219"/>
      <c r="AA776" s="219"/>
      <c r="AB776" s="219"/>
      <c r="AC776" s="219"/>
      <c r="AD776" s="219"/>
      <c r="AE776" s="219"/>
      <c r="AF776" s="219"/>
      <c r="AG776" s="219"/>
      <c r="AH776" s="219"/>
      <c r="AI776" s="219"/>
      <c r="AJ776" s="190">
        <v>0</v>
      </c>
      <c r="AK776" s="190"/>
      <c r="AL776" s="190"/>
      <c r="AM776" s="190"/>
      <c r="AN776" s="190"/>
      <c r="AO776" s="190"/>
      <c r="AP776" s="190"/>
      <c r="AQ776" s="190"/>
      <c r="AR776" s="190"/>
      <c r="AS776" s="190"/>
      <c r="AT776" s="190"/>
      <c r="AU776" s="190"/>
      <c r="AV776" s="190"/>
      <c r="AW776" s="190"/>
      <c r="AX776" s="190"/>
      <c r="AY776" s="190"/>
      <c r="AZ776" s="190"/>
      <c r="BA776" s="190"/>
      <c r="BB776" s="190"/>
      <c r="BC776" s="190"/>
      <c r="BD776" s="190"/>
      <c r="BE776" s="190"/>
      <c r="BF776" s="190"/>
      <c r="BG776" s="190"/>
      <c r="BH776" s="190"/>
      <c r="BI776" s="190"/>
      <c r="BJ776" s="190">
        <v>0</v>
      </c>
      <c r="BK776" s="190"/>
      <c r="BL776" s="190"/>
      <c r="BM776" s="190"/>
      <c r="BN776" s="190"/>
      <c r="BO776" s="190"/>
      <c r="BP776" s="190"/>
      <c r="BQ776" s="190"/>
      <c r="BR776" s="190"/>
      <c r="BS776" s="190"/>
      <c r="BT776" s="190"/>
      <c r="BU776" s="190"/>
      <c r="BV776" s="190"/>
      <c r="BW776" s="190"/>
      <c r="BX776" s="190"/>
      <c r="BY776" s="190"/>
      <c r="BZ776" s="190"/>
      <c r="CA776" s="190"/>
      <c r="CB776" s="190"/>
      <c r="CC776" s="191">
        <v>0</v>
      </c>
      <c r="CD776" s="191"/>
      <c r="CE776" s="191"/>
      <c r="CF776" s="191"/>
      <c r="CG776" s="191"/>
      <c r="CH776" s="191"/>
      <c r="CI776" s="191"/>
      <c r="CJ776" s="191"/>
      <c r="CK776" s="191"/>
      <c r="CL776" s="191"/>
    </row>
    <row r="777" spans="1:93" ht="40.5" customHeight="1">
      <c r="A777" s="218" t="s">
        <v>885</v>
      </c>
      <c r="B777" s="218"/>
      <c r="C777" s="218"/>
      <c r="D777" s="218"/>
      <c r="E777" s="218"/>
      <c r="F777" s="218"/>
      <c r="G777" s="218"/>
      <c r="H777" s="219" t="s">
        <v>1196</v>
      </c>
      <c r="I777" s="219"/>
      <c r="J777" s="219"/>
      <c r="K777" s="219"/>
      <c r="L777" s="219"/>
      <c r="M777" s="219"/>
      <c r="N777" s="219"/>
      <c r="O777" s="219"/>
      <c r="P777" s="219"/>
      <c r="Q777" s="219"/>
      <c r="R777" s="219"/>
      <c r="S777" s="219"/>
      <c r="T777" s="219"/>
      <c r="U777" s="219"/>
      <c r="V777" s="219"/>
      <c r="W777" s="219"/>
      <c r="X777" s="219"/>
      <c r="Y777" s="219"/>
      <c r="Z777" s="219"/>
      <c r="AA777" s="219"/>
      <c r="AB777" s="219"/>
      <c r="AC777" s="219"/>
      <c r="AD777" s="219"/>
      <c r="AE777" s="219"/>
      <c r="AF777" s="219"/>
      <c r="AG777" s="219"/>
      <c r="AH777" s="219"/>
      <c r="AI777" s="219"/>
      <c r="AJ777" s="190">
        <v>0</v>
      </c>
      <c r="AK777" s="190"/>
      <c r="AL777" s="190"/>
      <c r="AM777" s="190"/>
      <c r="AN777" s="190"/>
      <c r="AO777" s="190"/>
      <c r="AP777" s="190"/>
      <c r="AQ777" s="190"/>
      <c r="AR777" s="190"/>
      <c r="AS777" s="190"/>
      <c r="AT777" s="190"/>
      <c r="AU777" s="190"/>
      <c r="AV777" s="190"/>
      <c r="AW777" s="190"/>
      <c r="AX777" s="190"/>
      <c r="AY777" s="190"/>
      <c r="AZ777" s="190"/>
      <c r="BA777" s="190"/>
      <c r="BB777" s="190"/>
      <c r="BC777" s="190"/>
      <c r="BD777" s="190"/>
      <c r="BE777" s="190"/>
      <c r="BF777" s="190"/>
      <c r="BG777" s="190"/>
      <c r="BH777" s="190"/>
      <c r="BI777" s="190"/>
      <c r="BJ777" s="190">
        <v>0</v>
      </c>
      <c r="BK777" s="190"/>
      <c r="BL777" s="190"/>
      <c r="BM777" s="190"/>
      <c r="BN777" s="190"/>
      <c r="BO777" s="190"/>
      <c r="BP777" s="190"/>
      <c r="BQ777" s="190"/>
      <c r="BR777" s="190"/>
      <c r="BS777" s="190"/>
      <c r="BT777" s="190"/>
      <c r="BU777" s="190"/>
      <c r="BV777" s="190"/>
      <c r="BW777" s="190"/>
      <c r="BX777" s="190"/>
      <c r="BY777" s="190"/>
      <c r="BZ777" s="190"/>
      <c r="CA777" s="190"/>
      <c r="CB777" s="190"/>
      <c r="CC777" s="191">
        <v>0</v>
      </c>
      <c r="CD777" s="191"/>
      <c r="CE777" s="191"/>
      <c r="CF777" s="191"/>
      <c r="CG777" s="191"/>
      <c r="CH777" s="191"/>
      <c r="CI777" s="191"/>
      <c r="CJ777" s="191"/>
      <c r="CK777" s="191"/>
      <c r="CL777" s="191"/>
    </row>
    <row r="778" spans="1:93" ht="25.5" customHeight="1">
      <c r="A778" s="218" t="s">
        <v>1124</v>
      </c>
      <c r="B778" s="218"/>
      <c r="C778" s="218"/>
      <c r="D778" s="218"/>
      <c r="E778" s="218"/>
      <c r="F778" s="218"/>
      <c r="G778" s="218"/>
      <c r="H778" s="219" t="s">
        <v>1197</v>
      </c>
      <c r="I778" s="219"/>
      <c r="J778" s="219"/>
      <c r="K778" s="219"/>
      <c r="L778" s="219"/>
      <c r="M778" s="219"/>
      <c r="N778" s="219"/>
      <c r="O778" s="219"/>
      <c r="P778" s="219"/>
      <c r="Q778" s="219"/>
      <c r="R778" s="219"/>
      <c r="S778" s="219"/>
      <c r="T778" s="219"/>
      <c r="U778" s="219"/>
      <c r="V778" s="219"/>
      <c r="W778" s="219"/>
      <c r="X778" s="219"/>
      <c r="Y778" s="219"/>
      <c r="Z778" s="219"/>
      <c r="AA778" s="219"/>
      <c r="AB778" s="219"/>
      <c r="AC778" s="219"/>
      <c r="AD778" s="219"/>
      <c r="AE778" s="219"/>
      <c r="AF778" s="219"/>
      <c r="AG778" s="219"/>
      <c r="AH778" s="219"/>
      <c r="AI778" s="219"/>
      <c r="AJ778" s="190">
        <v>0</v>
      </c>
      <c r="AK778" s="190"/>
      <c r="AL778" s="190"/>
      <c r="AM778" s="190"/>
      <c r="AN778" s="190"/>
      <c r="AO778" s="190"/>
      <c r="AP778" s="190"/>
      <c r="AQ778" s="190"/>
      <c r="AR778" s="190"/>
      <c r="AS778" s="190"/>
      <c r="AT778" s="190"/>
      <c r="AU778" s="190"/>
      <c r="AV778" s="190"/>
      <c r="AW778" s="190"/>
      <c r="AX778" s="190"/>
      <c r="AY778" s="190"/>
      <c r="AZ778" s="190"/>
      <c r="BA778" s="190"/>
      <c r="BB778" s="190"/>
      <c r="BC778" s="190"/>
      <c r="BD778" s="190"/>
      <c r="BE778" s="190"/>
      <c r="BF778" s="190"/>
      <c r="BG778" s="190"/>
      <c r="BH778" s="190"/>
      <c r="BI778" s="190"/>
      <c r="BJ778" s="190">
        <v>0</v>
      </c>
      <c r="BK778" s="190"/>
      <c r="BL778" s="190"/>
      <c r="BM778" s="190"/>
      <c r="BN778" s="190"/>
      <c r="BO778" s="190"/>
      <c r="BP778" s="190"/>
      <c r="BQ778" s="190"/>
      <c r="BR778" s="190"/>
      <c r="BS778" s="190"/>
      <c r="BT778" s="190"/>
      <c r="BU778" s="190"/>
      <c r="BV778" s="190"/>
      <c r="BW778" s="190"/>
      <c r="BX778" s="190"/>
      <c r="BY778" s="190"/>
      <c r="BZ778" s="190"/>
      <c r="CA778" s="190"/>
      <c r="CB778" s="190"/>
      <c r="CC778" s="191">
        <v>0</v>
      </c>
      <c r="CD778" s="191"/>
      <c r="CE778" s="191"/>
      <c r="CF778" s="191"/>
      <c r="CG778" s="191"/>
      <c r="CH778" s="191"/>
      <c r="CI778" s="191"/>
      <c r="CJ778" s="191"/>
      <c r="CK778" s="191"/>
      <c r="CL778" s="191"/>
    </row>
    <row r="779" spans="1:93" ht="46.5" customHeight="1">
      <c r="A779" s="218" t="s">
        <v>1126</v>
      </c>
      <c r="B779" s="218"/>
      <c r="C779" s="218"/>
      <c r="D779" s="218"/>
      <c r="E779" s="218"/>
      <c r="F779" s="218"/>
      <c r="G779" s="218"/>
      <c r="H779" s="219" t="s">
        <v>1333</v>
      </c>
      <c r="I779" s="219"/>
      <c r="J779" s="219"/>
      <c r="K779" s="219"/>
      <c r="L779" s="219"/>
      <c r="M779" s="219"/>
      <c r="N779" s="219"/>
      <c r="O779" s="219"/>
      <c r="P779" s="219"/>
      <c r="Q779" s="219"/>
      <c r="R779" s="219"/>
      <c r="S779" s="219"/>
      <c r="T779" s="219"/>
      <c r="U779" s="219"/>
      <c r="V779" s="219"/>
      <c r="W779" s="219"/>
      <c r="X779" s="219"/>
      <c r="Y779" s="219"/>
      <c r="Z779" s="219"/>
      <c r="AA779" s="219"/>
      <c r="AB779" s="219"/>
      <c r="AC779" s="219"/>
      <c r="AD779" s="219"/>
      <c r="AE779" s="219"/>
      <c r="AF779" s="219"/>
      <c r="AG779" s="219"/>
      <c r="AH779" s="219"/>
      <c r="AI779" s="219"/>
      <c r="AJ779" s="190">
        <v>0</v>
      </c>
      <c r="AK779" s="190"/>
      <c r="AL779" s="190"/>
      <c r="AM779" s="190"/>
      <c r="AN779" s="190"/>
      <c r="AO779" s="190"/>
      <c r="AP779" s="190"/>
      <c r="AQ779" s="190"/>
      <c r="AR779" s="190"/>
      <c r="AS779" s="190"/>
      <c r="AT779" s="190"/>
      <c r="AU779" s="190"/>
      <c r="AV779" s="190"/>
      <c r="AW779" s="190"/>
      <c r="AX779" s="190"/>
      <c r="AY779" s="190"/>
      <c r="AZ779" s="190"/>
      <c r="BA779" s="190"/>
      <c r="BB779" s="190"/>
      <c r="BC779" s="190"/>
      <c r="BD779" s="190"/>
      <c r="BE779" s="190"/>
      <c r="BF779" s="190"/>
      <c r="BG779" s="190"/>
      <c r="BH779" s="190"/>
      <c r="BI779" s="190"/>
      <c r="BJ779" s="190">
        <v>0</v>
      </c>
      <c r="BK779" s="190"/>
      <c r="BL779" s="190"/>
      <c r="BM779" s="190"/>
      <c r="BN779" s="190"/>
      <c r="BO779" s="190"/>
      <c r="BP779" s="190"/>
      <c r="BQ779" s="190"/>
      <c r="BR779" s="190"/>
      <c r="BS779" s="190"/>
      <c r="BT779" s="190"/>
      <c r="BU779" s="190"/>
      <c r="BV779" s="190"/>
      <c r="BW779" s="190"/>
      <c r="BX779" s="190"/>
      <c r="BY779" s="190"/>
      <c r="BZ779" s="190"/>
      <c r="CA779" s="190"/>
      <c r="CB779" s="190"/>
      <c r="CC779" s="191">
        <v>0</v>
      </c>
      <c r="CD779" s="191"/>
      <c r="CE779" s="191"/>
      <c r="CF779" s="191"/>
      <c r="CG779" s="191"/>
      <c r="CH779" s="191"/>
      <c r="CI779" s="191"/>
      <c r="CJ779" s="191"/>
      <c r="CK779" s="191"/>
      <c r="CL779" s="191"/>
    </row>
    <row r="780" spans="1:93" ht="32.25" customHeight="1">
      <c r="A780" s="218" t="s">
        <v>22</v>
      </c>
      <c r="B780" s="218"/>
      <c r="C780" s="218"/>
      <c r="D780" s="218"/>
      <c r="E780" s="218"/>
      <c r="F780" s="218"/>
      <c r="G780" s="218"/>
      <c r="H780" s="219" t="s">
        <v>1198</v>
      </c>
      <c r="I780" s="219"/>
      <c r="J780" s="219"/>
      <c r="K780" s="219"/>
      <c r="L780" s="219"/>
      <c r="M780" s="219"/>
      <c r="N780" s="219"/>
      <c r="O780" s="219"/>
      <c r="P780" s="219"/>
      <c r="Q780" s="219"/>
      <c r="R780" s="219"/>
      <c r="S780" s="219"/>
      <c r="T780" s="219"/>
      <c r="U780" s="219"/>
      <c r="V780" s="219"/>
      <c r="W780" s="219"/>
      <c r="X780" s="219"/>
      <c r="Y780" s="219"/>
      <c r="Z780" s="219"/>
      <c r="AA780" s="219"/>
      <c r="AB780" s="219"/>
      <c r="AC780" s="219"/>
      <c r="AD780" s="219"/>
      <c r="AE780" s="219"/>
      <c r="AF780" s="219"/>
      <c r="AG780" s="219"/>
      <c r="AH780" s="219"/>
      <c r="AI780" s="219"/>
      <c r="AJ780" s="190">
        <v>0</v>
      </c>
      <c r="AK780" s="190"/>
      <c r="AL780" s="190"/>
      <c r="AM780" s="190"/>
      <c r="AN780" s="190"/>
      <c r="AO780" s="190"/>
      <c r="AP780" s="190"/>
      <c r="AQ780" s="190"/>
      <c r="AR780" s="190"/>
      <c r="AS780" s="190"/>
      <c r="AT780" s="190"/>
      <c r="AU780" s="190"/>
      <c r="AV780" s="190"/>
      <c r="AW780" s="190"/>
      <c r="AX780" s="190"/>
      <c r="AY780" s="190"/>
      <c r="AZ780" s="190"/>
      <c r="BA780" s="190"/>
      <c r="BB780" s="190"/>
      <c r="BC780" s="190"/>
      <c r="BD780" s="190"/>
      <c r="BE780" s="190"/>
      <c r="BF780" s="190"/>
      <c r="BG780" s="190"/>
      <c r="BH780" s="190"/>
      <c r="BI780" s="190"/>
      <c r="BJ780" s="190">
        <v>0</v>
      </c>
      <c r="BK780" s="190"/>
      <c r="BL780" s="190"/>
      <c r="BM780" s="190"/>
      <c r="BN780" s="190"/>
      <c r="BO780" s="190"/>
      <c r="BP780" s="190"/>
      <c r="BQ780" s="190"/>
      <c r="BR780" s="190"/>
      <c r="BS780" s="190"/>
      <c r="BT780" s="190"/>
      <c r="BU780" s="190"/>
      <c r="BV780" s="190"/>
      <c r="BW780" s="190"/>
      <c r="BX780" s="190"/>
      <c r="BY780" s="190"/>
      <c r="BZ780" s="190"/>
      <c r="CA780" s="190"/>
      <c r="CB780" s="190"/>
      <c r="CC780" s="191">
        <v>0</v>
      </c>
      <c r="CD780" s="191"/>
      <c r="CE780" s="191"/>
      <c r="CF780" s="191"/>
      <c r="CG780" s="191"/>
      <c r="CH780" s="191"/>
      <c r="CI780" s="191"/>
      <c r="CJ780" s="191"/>
      <c r="CK780" s="191"/>
      <c r="CL780" s="191"/>
    </row>
    <row r="781" spans="1:93" ht="27" customHeight="1">
      <c r="A781" s="229" t="s">
        <v>23</v>
      </c>
      <c r="B781" s="229"/>
      <c r="C781" s="229"/>
      <c r="D781" s="229"/>
      <c r="E781" s="229"/>
      <c r="F781" s="229"/>
      <c r="G781" s="229"/>
      <c r="H781" s="230" t="s">
        <v>1199</v>
      </c>
      <c r="I781" s="230"/>
      <c r="J781" s="230"/>
      <c r="K781" s="230"/>
      <c r="L781" s="230"/>
      <c r="M781" s="230"/>
      <c r="N781" s="230"/>
      <c r="O781" s="230"/>
      <c r="P781" s="230"/>
      <c r="Q781" s="230"/>
      <c r="R781" s="230"/>
      <c r="S781" s="230"/>
      <c r="T781" s="230"/>
      <c r="U781" s="230"/>
      <c r="V781" s="230"/>
      <c r="W781" s="230"/>
      <c r="X781" s="230"/>
      <c r="Y781" s="230"/>
      <c r="Z781" s="230"/>
      <c r="AA781" s="230"/>
      <c r="AB781" s="230"/>
      <c r="AC781" s="230"/>
      <c r="AD781" s="230"/>
      <c r="AE781" s="230"/>
      <c r="AF781" s="230"/>
      <c r="AG781" s="230"/>
      <c r="AH781" s="230"/>
      <c r="AI781" s="230"/>
      <c r="AJ781" s="227">
        <v>0</v>
      </c>
      <c r="AK781" s="227"/>
      <c r="AL781" s="227"/>
      <c r="AM781" s="227"/>
      <c r="AN781" s="227"/>
      <c r="AO781" s="227"/>
      <c r="AP781" s="227"/>
      <c r="AQ781" s="227"/>
      <c r="AR781" s="227"/>
      <c r="AS781" s="227"/>
      <c r="AT781" s="227"/>
      <c r="AU781" s="227"/>
      <c r="AV781" s="227"/>
      <c r="AW781" s="227"/>
      <c r="AX781" s="227"/>
      <c r="AY781" s="227"/>
      <c r="AZ781" s="227"/>
      <c r="BA781" s="227"/>
      <c r="BB781" s="227"/>
      <c r="BC781" s="227"/>
      <c r="BD781" s="227"/>
      <c r="BE781" s="227"/>
      <c r="BF781" s="227"/>
      <c r="BG781" s="227"/>
      <c r="BH781" s="227"/>
      <c r="BI781" s="227"/>
      <c r="BJ781" s="227">
        <v>0</v>
      </c>
      <c r="BK781" s="227"/>
      <c r="BL781" s="227"/>
      <c r="BM781" s="227"/>
      <c r="BN781" s="227"/>
      <c r="BO781" s="227"/>
      <c r="BP781" s="227"/>
      <c r="BQ781" s="227"/>
      <c r="BR781" s="227"/>
      <c r="BS781" s="227"/>
      <c r="BT781" s="227"/>
      <c r="BU781" s="227"/>
      <c r="BV781" s="227"/>
      <c r="BW781" s="227"/>
      <c r="BX781" s="227"/>
      <c r="BY781" s="227"/>
      <c r="BZ781" s="227"/>
      <c r="CA781" s="227"/>
      <c r="CB781" s="227"/>
      <c r="CC781" s="247">
        <v>0</v>
      </c>
      <c r="CD781" s="247"/>
      <c r="CE781" s="247"/>
      <c r="CF781" s="247"/>
      <c r="CG781" s="247"/>
      <c r="CH781" s="247"/>
      <c r="CI781" s="247"/>
      <c r="CJ781" s="247"/>
      <c r="CK781" s="247"/>
      <c r="CL781" s="247"/>
    </row>
    <row r="782" spans="1:93" ht="21.75" customHeight="1">
      <c r="A782" s="110"/>
    </row>
    <row r="783" spans="1:93" ht="30.75" customHeight="1">
      <c r="A783" s="114"/>
    </row>
    <row r="784" spans="1:93" ht="57" customHeight="1">
      <c r="A784" s="192" t="s">
        <v>65</v>
      </c>
      <c r="B784" s="192"/>
      <c r="C784" s="192"/>
      <c r="D784" s="193" t="s">
        <v>1026</v>
      </c>
      <c r="E784" s="193"/>
      <c r="F784" s="193"/>
      <c r="G784" s="193"/>
      <c r="H784" s="193"/>
      <c r="I784" s="193"/>
      <c r="J784" s="193"/>
      <c r="K784" s="193"/>
      <c r="L784" s="193"/>
      <c r="M784" s="193"/>
      <c r="N784" s="193"/>
      <c r="O784" s="193"/>
      <c r="P784" s="193"/>
      <c r="Q784" s="193"/>
      <c r="R784" s="193"/>
      <c r="S784" s="193"/>
      <c r="T784" s="193"/>
      <c r="U784" s="193"/>
      <c r="V784" s="193"/>
      <c r="W784" s="193"/>
      <c r="X784" s="193" t="s">
        <v>998</v>
      </c>
      <c r="Y784" s="193"/>
      <c r="Z784" s="193"/>
      <c r="AA784" s="193"/>
      <c r="AB784" s="193"/>
      <c r="AC784" s="193"/>
      <c r="AD784" s="193"/>
      <c r="AE784" s="193"/>
      <c r="AF784" s="193"/>
      <c r="AG784" s="193"/>
      <c r="AH784" s="193"/>
      <c r="AI784" s="193"/>
      <c r="AJ784" s="193"/>
      <c r="AK784" s="193"/>
      <c r="AL784" s="193"/>
      <c r="AM784" s="193" t="s">
        <v>1200</v>
      </c>
      <c r="AN784" s="193"/>
      <c r="AO784" s="193"/>
      <c r="AP784" s="193"/>
      <c r="AQ784" s="193"/>
      <c r="AR784" s="193"/>
      <c r="AS784" s="193"/>
      <c r="AT784" s="193"/>
      <c r="AU784" s="193"/>
      <c r="AV784" s="193"/>
      <c r="AW784" s="193"/>
      <c r="AX784" s="193"/>
      <c r="AY784" s="193"/>
      <c r="AZ784" s="193"/>
      <c r="BA784" s="193"/>
      <c r="BB784" s="193"/>
      <c r="BC784" s="193"/>
      <c r="BD784" s="193"/>
      <c r="BE784" s="193"/>
      <c r="BF784" s="193"/>
      <c r="BG784" s="193"/>
      <c r="BH784" s="193"/>
      <c r="BI784" s="193" t="s">
        <v>1201</v>
      </c>
      <c r="BJ784" s="193"/>
      <c r="BK784" s="193"/>
      <c r="BL784" s="193"/>
      <c r="BM784" s="193"/>
      <c r="BN784" s="193"/>
      <c r="BO784" s="193"/>
      <c r="BP784" s="193"/>
      <c r="BQ784" s="193"/>
      <c r="BR784" s="193"/>
      <c r="BS784" s="193"/>
      <c r="BT784" s="193"/>
      <c r="BU784" s="193"/>
      <c r="BV784" s="193"/>
      <c r="BW784" s="193"/>
      <c r="BX784" s="193"/>
      <c r="BY784" s="193"/>
      <c r="BZ784" s="193"/>
      <c r="CA784" s="193"/>
      <c r="CB784" s="193"/>
      <c r="CC784" s="193"/>
      <c r="CD784" s="193"/>
      <c r="CE784" s="194" t="s">
        <v>1007</v>
      </c>
      <c r="CF784" s="194"/>
      <c r="CG784" s="194"/>
      <c r="CH784" s="194"/>
      <c r="CI784" s="194"/>
      <c r="CJ784" s="194"/>
      <c r="CK784" s="194"/>
      <c r="CL784" s="194"/>
      <c r="CM784" s="194"/>
      <c r="CN784" s="194"/>
      <c r="CO784" s="194"/>
    </row>
    <row r="785" spans="1:94" ht="21.75" customHeight="1">
      <c r="A785" s="192"/>
      <c r="B785" s="192"/>
      <c r="C785" s="192"/>
      <c r="D785" s="193"/>
      <c r="E785" s="193"/>
      <c r="F785" s="193"/>
      <c r="G785" s="193"/>
      <c r="H785" s="193"/>
      <c r="I785" s="193"/>
      <c r="J785" s="193"/>
      <c r="K785" s="193"/>
      <c r="L785" s="193"/>
      <c r="M785" s="193"/>
      <c r="N785" s="193"/>
      <c r="O785" s="193"/>
      <c r="P785" s="193"/>
      <c r="Q785" s="193"/>
      <c r="R785" s="193"/>
      <c r="S785" s="193"/>
      <c r="T785" s="193"/>
      <c r="U785" s="193"/>
      <c r="V785" s="193"/>
      <c r="W785" s="193"/>
      <c r="X785" s="202" t="s">
        <v>879</v>
      </c>
      <c r="Y785" s="202"/>
      <c r="Z785" s="202"/>
      <c r="AA785" s="202"/>
      <c r="AB785" s="202"/>
      <c r="AC785" s="202"/>
      <c r="AD785" s="202"/>
      <c r="AE785" s="202"/>
      <c r="AF785" s="202"/>
      <c r="AG785" s="202"/>
      <c r="AH785" s="202"/>
      <c r="AI785" s="202"/>
      <c r="AJ785" s="202"/>
      <c r="AK785" s="202"/>
      <c r="AL785" s="202"/>
      <c r="AM785" s="202" t="s">
        <v>880</v>
      </c>
      <c r="AN785" s="202"/>
      <c r="AO785" s="202"/>
      <c r="AP785" s="202"/>
      <c r="AQ785" s="202"/>
      <c r="AR785" s="202"/>
      <c r="AS785" s="202"/>
      <c r="AT785" s="202"/>
      <c r="AU785" s="202"/>
      <c r="AV785" s="202"/>
      <c r="AW785" s="202"/>
      <c r="AX785" s="202"/>
      <c r="AY785" s="202"/>
      <c r="AZ785" s="202"/>
      <c r="BA785" s="202"/>
      <c r="BB785" s="202"/>
      <c r="BC785" s="202"/>
      <c r="BD785" s="202"/>
      <c r="BE785" s="202"/>
      <c r="BF785" s="202"/>
      <c r="BG785" s="202"/>
      <c r="BH785" s="202"/>
      <c r="BI785" s="202" t="s">
        <v>906</v>
      </c>
      <c r="BJ785" s="202"/>
      <c r="BK785" s="202"/>
      <c r="BL785" s="202"/>
      <c r="BM785" s="202"/>
      <c r="BN785" s="202"/>
      <c r="BO785" s="202"/>
      <c r="BP785" s="202"/>
      <c r="BQ785" s="202"/>
      <c r="BR785" s="202"/>
      <c r="BS785" s="202"/>
      <c r="BT785" s="202"/>
      <c r="BU785" s="202"/>
      <c r="BV785" s="202"/>
      <c r="BW785" s="202"/>
      <c r="BX785" s="202"/>
      <c r="BY785" s="202"/>
      <c r="BZ785" s="202"/>
      <c r="CA785" s="202"/>
      <c r="CB785" s="202"/>
      <c r="CC785" s="202"/>
      <c r="CD785" s="202"/>
      <c r="CE785" s="203" t="s">
        <v>907</v>
      </c>
      <c r="CF785" s="203"/>
      <c r="CG785" s="203"/>
      <c r="CH785" s="203"/>
      <c r="CI785" s="203"/>
      <c r="CJ785" s="203"/>
      <c r="CK785" s="203"/>
      <c r="CL785" s="203"/>
      <c r="CM785" s="203"/>
      <c r="CN785" s="203"/>
      <c r="CO785" s="203"/>
    </row>
    <row r="786" spans="1:94" ht="21.75" customHeight="1">
      <c r="A786" s="220"/>
      <c r="B786" s="220"/>
      <c r="C786" s="220"/>
      <c r="D786" s="221" t="s">
        <v>467</v>
      </c>
      <c r="E786" s="221"/>
      <c r="F786" s="221"/>
      <c r="G786" s="221"/>
      <c r="H786" s="221"/>
      <c r="I786" s="221"/>
      <c r="J786" s="221"/>
      <c r="K786" s="221"/>
      <c r="L786" s="221"/>
      <c r="M786" s="221"/>
      <c r="N786" s="221"/>
      <c r="O786" s="221"/>
      <c r="P786" s="221"/>
      <c r="Q786" s="221"/>
      <c r="R786" s="221"/>
      <c r="S786" s="221"/>
      <c r="T786" s="221"/>
      <c r="U786" s="221"/>
      <c r="V786" s="221"/>
      <c r="W786" s="221"/>
      <c r="X786" s="209">
        <v>0</v>
      </c>
      <c r="Y786" s="209"/>
      <c r="Z786" s="209"/>
      <c r="AA786" s="209"/>
      <c r="AB786" s="209"/>
      <c r="AC786" s="209"/>
      <c r="AD786" s="209"/>
      <c r="AE786" s="209"/>
      <c r="AF786" s="209"/>
      <c r="AG786" s="209"/>
      <c r="AH786" s="209"/>
      <c r="AI786" s="209"/>
      <c r="AJ786" s="209"/>
      <c r="AK786" s="209"/>
      <c r="AL786" s="209"/>
      <c r="AM786" s="262"/>
      <c r="AN786" s="262"/>
      <c r="AO786" s="262"/>
      <c r="AP786" s="262"/>
      <c r="AQ786" s="262"/>
      <c r="AR786" s="262"/>
      <c r="AS786" s="262"/>
      <c r="AT786" s="262"/>
      <c r="AU786" s="262"/>
      <c r="AV786" s="262"/>
      <c r="AW786" s="262"/>
      <c r="AX786" s="262"/>
      <c r="AY786" s="262"/>
      <c r="AZ786" s="262"/>
      <c r="BA786" s="262"/>
      <c r="BB786" s="262"/>
      <c r="BC786" s="262"/>
      <c r="BD786" s="262"/>
      <c r="BE786" s="262"/>
      <c r="BF786" s="262"/>
      <c r="BG786" s="262"/>
      <c r="BH786" s="262"/>
      <c r="BI786" s="262"/>
      <c r="BJ786" s="262"/>
      <c r="BK786" s="262"/>
      <c r="BL786" s="262"/>
      <c r="BM786" s="262"/>
      <c r="BN786" s="262"/>
      <c r="BO786" s="262"/>
      <c r="BP786" s="262"/>
      <c r="BQ786" s="262"/>
      <c r="BR786" s="262"/>
      <c r="BS786" s="262"/>
      <c r="BT786" s="262"/>
      <c r="BU786" s="262"/>
      <c r="BV786" s="262"/>
      <c r="BW786" s="262"/>
      <c r="BX786" s="262"/>
      <c r="BY786" s="262"/>
      <c r="BZ786" s="262"/>
      <c r="CA786" s="262"/>
      <c r="CB786" s="262"/>
      <c r="CC786" s="262"/>
      <c r="CD786" s="262"/>
      <c r="CE786" s="263">
        <v>0</v>
      </c>
      <c r="CF786" s="263"/>
      <c r="CG786" s="263"/>
      <c r="CH786" s="263"/>
      <c r="CI786" s="263"/>
      <c r="CJ786" s="263"/>
      <c r="CK786" s="263"/>
      <c r="CL786" s="263"/>
      <c r="CM786" s="263"/>
      <c r="CN786" s="263"/>
      <c r="CO786" s="263"/>
    </row>
    <row r="787" spans="1:94" ht="31.5" customHeight="1">
      <c r="A787" s="114"/>
      <c r="B787" s="110"/>
    </row>
    <row r="788" spans="1:94" ht="21.75" customHeight="1">
      <c r="A788" s="110"/>
      <c r="B788" s="114"/>
    </row>
    <row r="789" spans="1:94" ht="27" customHeight="1">
      <c r="A789" s="110"/>
      <c r="B789" s="110"/>
    </row>
    <row r="790" spans="1:94" ht="21.75" customHeight="1">
      <c r="A790" s="110"/>
      <c r="B790" s="128"/>
    </row>
    <row r="791" spans="1:94" ht="28.5" customHeight="1">
      <c r="A791" s="192" t="s">
        <v>65</v>
      </c>
      <c r="B791" s="192"/>
      <c r="C791" s="193" t="s">
        <v>1202</v>
      </c>
      <c r="D791" s="193"/>
      <c r="E791" s="193"/>
      <c r="F791" s="193"/>
      <c r="G791" s="193"/>
      <c r="H791" s="193"/>
      <c r="I791" s="193"/>
      <c r="J791" s="193"/>
      <c r="K791" s="193"/>
      <c r="L791" s="193"/>
      <c r="M791" s="193"/>
      <c r="N791" s="193"/>
      <c r="O791" s="193"/>
      <c r="P791" s="193"/>
      <c r="Q791" s="193"/>
      <c r="R791" s="193"/>
      <c r="S791" s="193"/>
      <c r="T791" s="193"/>
      <c r="U791" s="193"/>
      <c r="V791" s="193"/>
      <c r="W791" s="193"/>
      <c r="X791" s="193"/>
      <c r="Y791" s="193"/>
      <c r="Z791" s="193"/>
      <c r="AA791" s="193"/>
      <c r="AB791" s="193"/>
      <c r="AC791" s="193"/>
      <c r="AD791" s="193"/>
      <c r="AE791" s="193"/>
      <c r="AF791" s="193"/>
      <c r="AG791" s="193"/>
      <c r="AH791" s="193"/>
      <c r="AI791" s="193"/>
      <c r="AJ791" s="193"/>
      <c r="AK791" s="193"/>
      <c r="AL791" s="193"/>
      <c r="AM791" s="193"/>
      <c r="AN791" s="193"/>
      <c r="AO791" s="193"/>
      <c r="AP791" s="193"/>
      <c r="AQ791" s="193"/>
      <c r="AR791" s="193"/>
      <c r="AS791" s="193"/>
      <c r="AT791" s="193"/>
      <c r="AU791" s="193"/>
      <c r="AV791" s="193"/>
      <c r="AW791" s="193"/>
      <c r="AX791" s="193"/>
      <c r="AY791" s="193"/>
      <c r="AZ791" s="193"/>
      <c r="BA791" s="193"/>
      <c r="BB791" s="193" t="s">
        <v>709</v>
      </c>
      <c r="BC791" s="193"/>
      <c r="BD791" s="193"/>
      <c r="BE791" s="193"/>
      <c r="BF791" s="193"/>
      <c r="BG791" s="193"/>
      <c r="BH791" s="193"/>
      <c r="BI791" s="193"/>
      <c r="BJ791" s="193"/>
      <c r="BK791" s="193"/>
      <c r="BL791" s="193"/>
      <c r="BM791" s="193"/>
      <c r="BN791" s="193"/>
      <c r="BO791" s="193"/>
      <c r="BP791" s="193"/>
      <c r="BQ791" s="193"/>
      <c r="BR791" s="193"/>
      <c r="BS791" s="193"/>
      <c r="BT791" s="193"/>
      <c r="BU791" s="193"/>
      <c r="BV791" s="193"/>
      <c r="BW791" s="193"/>
      <c r="BX791" s="193"/>
      <c r="BY791" s="193"/>
      <c r="BZ791" s="194" t="s">
        <v>710</v>
      </c>
      <c r="CA791" s="194"/>
      <c r="CB791" s="194"/>
      <c r="CC791" s="194"/>
      <c r="CD791" s="194"/>
      <c r="CE791" s="194"/>
      <c r="CF791" s="194"/>
      <c r="CG791" s="194"/>
      <c r="CH791" s="194"/>
      <c r="CI791" s="194"/>
      <c r="CJ791" s="194"/>
      <c r="CK791" s="194"/>
      <c r="CL791" s="194"/>
      <c r="CM791" s="194"/>
      <c r="CN791" s="194"/>
    </row>
    <row r="792" spans="1:94" ht="21.75" customHeight="1">
      <c r="A792" s="192"/>
      <c r="B792" s="192"/>
      <c r="C792" s="193"/>
      <c r="D792" s="193"/>
      <c r="E792" s="193"/>
      <c r="F792" s="193"/>
      <c r="G792" s="193"/>
      <c r="H792" s="193"/>
      <c r="I792" s="193"/>
      <c r="J792" s="193"/>
      <c r="K792" s="193"/>
      <c r="L792" s="193"/>
      <c r="M792" s="193"/>
      <c r="N792" s="193"/>
      <c r="O792" s="193"/>
      <c r="P792" s="193"/>
      <c r="Q792" s="193"/>
      <c r="R792" s="193"/>
      <c r="S792" s="193"/>
      <c r="T792" s="193"/>
      <c r="U792" s="193"/>
      <c r="V792" s="193"/>
      <c r="W792" s="193"/>
      <c r="X792" s="193"/>
      <c r="Y792" s="193"/>
      <c r="Z792" s="193"/>
      <c r="AA792" s="193"/>
      <c r="AB792" s="193"/>
      <c r="AC792" s="193"/>
      <c r="AD792" s="193"/>
      <c r="AE792" s="193"/>
      <c r="AF792" s="193"/>
      <c r="AG792" s="193"/>
      <c r="AH792" s="193"/>
      <c r="AI792" s="193"/>
      <c r="AJ792" s="193"/>
      <c r="AK792" s="193"/>
      <c r="AL792" s="193"/>
      <c r="AM792" s="193"/>
      <c r="AN792" s="193"/>
      <c r="AO792" s="193"/>
      <c r="AP792" s="193"/>
      <c r="AQ792" s="193"/>
      <c r="AR792" s="193"/>
      <c r="AS792" s="193"/>
      <c r="AT792" s="193"/>
      <c r="AU792" s="193"/>
      <c r="AV792" s="193"/>
      <c r="AW792" s="193"/>
      <c r="AX792" s="193"/>
      <c r="AY792" s="193"/>
      <c r="AZ792" s="193"/>
      <c r="BA792" s="193"/>
      <c r="BB792" s="202" t="s">
        <v>879</v>
      </c>
      <c r="BC792" s="202"/>
      <c r="BD792" s="202"/>
      <c r="BE792" s="202"/>
      <c r="BF792" s="202"/>
      <c r="BG792" s="202"/>
      <c r="BH792" s="202"/>
      <c r="BI792" s="202"/>
      <c r="BJ792" s="202"/>
      <c r="BK792" s="202"/>
      <c r="BL792" s="202"/>
      <c r="BM792" s="202"/>
      <c r="BN792" s="202"/>
      <c r="BO792" s="202"/>
      <c r="BP792" s="202"/>
      <c r="BQ792" s="202"/>
      <c r="BR792" s="202"/>
      <c r="BS792" s="202"/>
      <c r="BT792" s="202"/>
      <c r="BU792" s="202"/>
      <c r="BV792" s="202"/>
      <c r="BW792" s="202"/>
      <c r="BX792" s="202"/>
      <c r="BY792" s="202"/>
      <c r="BZ792" s="203" t="s">
        <v>880</v>
      </c>
      <c r="CA792" s="203"/>
      <c r="CB792" s="203"/>
      <c r="CC792" s="203"/>
      <c r="CD792" s="203"/>
      <c r="CE792" s="203"/>
      <c r="CF792" s="203"/>
      <c r="CG792" s="203"/>
      <c r="CH792" s="203"/>
      <c r="CI792" s="203"/>
      <c r="CJ792" s="203"/>
      <c r="CK792" s="203"/>
      <c r="CL792" s="203"/>
      <c r="CM792" s="203"/>
      <c r="CN792" s="203"/>
    </row>
    <row r="793" spans="1:94" ht="61.5" customHeight="1">
      <c r="A793" s="229"/>
      <c r="B793" s="229"/>
      <c r="C793" s="230" t="s">
        <v>1334</v>
      </c>
      <c r="D793" s="230"/>
      <c r="E793" s="230"/>
      <c r="F793" s="230"/>
      <c r="G793" s="230"/>
      <c r="H793" s="230"/>
      <c r="I793" s="230"/>
      <c r="J793" s="230"/>
      <c r="K793" s="230"/>
      <c r="L793" s="230"/>
      <c r="M793" s="230"/>
      <c r="N793" s="230"/>
      <c r="O793" s="230"/>
      <c r="P793" s="230"/>
      <c r="Q793" s="230"/>
      <c r="R793" s="230"/>
      <c r="S793" s="230"/>
      <c r="T793" s="230"/>
      <c r="U793" s="230"/>
      <c r="V793" s="230"/>
      <c r="W793" s="230"/>
      <c r="X793" s="230"/>
      <c r="Y793" s="230"/>
      <c r="Z793" s="230"/>
      <c r="AA793" s="230"/>
      <c r="AB793" s="230"/>
      <c r="AC793" s="230"/>
      <c r="AD793" s="230"/>
      <c r="AE793" s="230"/>
      <c r="AF793" s="230"/>
      <c r="AG793" s="230"/>
      <c r="AH793" s="230"/>
      <c r="AI793" s="230"/>
      <c r="AJ793" s="230"/>
      <c r="AK793" s="230"/>
      <c r="AL793" s="230"/>
      <c r="AM793" s="230"/>
      <c r="AN793" s="230"/>
      <c r="AO793" s="230"/>
      <c r="AP793" s="230"/>
      <c r="AQ793" s="230"/>
      <c r="AR793" s="230"/>
      <c r="AS793" s="230"/>
      <c r="AT793" s="230"/>
      <c r="AU793" s="230"/>
      <c r="AV793" s="230"/>
      <c r="AW793" s="230"/>
      <c r="AX793" s="230"/>
      <c r="AY793" s="230"/>
      <c r="AZ793" s="230"/>
      <c r="BA793" s="230"/>
      <c r="BB793" s="260">
        <v>0</v>
      </c>
      <c r="BC793" s="260"/>
      <c r="BD793" s="260"/>
      <c r="BE793" s="260"/>
      <c r="BF793" s="260"/>
      <c r="BG793" s="260"/>
      <c r="BH793" s="260"/>
      <c r="BI793" s="260"/>
      <c r="BJ793" s="260"/>
      <c r="BK793" s="260"/>
      <c r="BL793" s="260"/>
      <c r="BM793" s="260"/>
      <c r="BN793" s="260"/>
      <c r="BO793" s="260"/>
      <c r="BP793" s="260"/>
      <c r="BQ793" s="260"/>
      <c r="BR793" s="260"/>
      <c r="BS793" s="260"/>
      <c r="BT793" s="260"/>
      <c r="BU793" s="260"/>
      <c r="BV793" s="260"/>
      <c r="BW793" s="260"/>
      <c r="BX793" s="260"/>
      <c r="BY793" s="260"/>
      <c r="BZ793" s="261">
        <v>0</v>
      </c>
      <c r="CA793" s="261"/>
      <c r="CB793" s="261"/>
      <c r="CC793" s="261"/>
      <c r="CD793" s="261"/>
      <c r="CE793" s="261"/>
      <c r="CF793" s="261"/>
      <c r="CG793" s="261"/>
      <c r="CH793" s="261"/>
      <c r="CI793" s="261"/>
      <c r="CJ793" s="261"/>
      <c r="CK793" s="261"/>
      <c r="CL793" s="261"/>
      <c r="CM793" s="261"/>
      <c r="CN793" s="261"/>
    </row>
    <row r="794" spans="1:94" ht="15.75" customHeight="1">
      <c r="A794" s="110"/>
    </row>
    <row r="795" spans="1:94" ht="15.75" customHeight="1">
      <c r="A795" s="114"/>
    </row>
    <row r="796" spans="1:94" ht="15.75" customHeight="1">
      <c r="A796" s="192" t="s">
        <v>65</v>
      </c>
      <c r="B796" s="192"/>
      <c r="C796" s="193" t="s">
        <v>1202</v>
      </c>
      <c r="D796" s="193"/>
      <c r="E796" s="193"/>
      <c r="F796" s="193"/>
      <c r="G796" s="193"/>
      <c r="H796" s="193"/>
      <c r="I796" s="193"/>
      <c r="J796" s="193"/>
      <c r="K796" s="193"/>
      <c r="L796" s="193"/>
      <c r="M796" s="193"/>
      <c r="N796" s="193"/>
      <c r="O796" s="193"/>
      <c r="P796" s="193"/>
      <c r="Q796" s="193"/>
      <c r="R796" s="193"/>
      <c r="S796" s="193"/>
      <c r="T796" s="193"/>
      <c r="U796" s="193"/>
      <c r="V796" s="193"/>
      <c r="W796" s="193"/>
      <c r="X796" s="193"/>
      <c r="Y796" s="193"/>
      <c r="Z796" s="193"/>
      <c r="AA796" s="193"/>
      <c r="AB796" s="193"/>
      <c r="AC796" s="193"/>
      <c r="AD796" s="193"/>
      <c r="AE796" s="193"/>
      <c r="AF796" s="193"/>
      <c r="AG796" s="193"/>
      <c r="AH796" s="193"/>
      <c r="AI796" s="193"/>
      <c r="AJ796" s="193"/>
      <c r="AK796" s="193"/>
      <c r="AL796" s="193"/>
      <c r="AM796" s="193"/>
      <c r="AN796" s="193"/>
      <c r="AO796" s="193"/>
      <c r="AP796" s="193"/>
      <c r="AQ796" s="193"/>
      <c r="AR796" s="193"/>
      <c r="AS796" s="193"/>
      <c r="AT796" s="193"/>
      <c r="AU796" s="193"/>
      <c r="AV796" s="193"/>
      <c r="AW796" s="193"/>
      <c r="AX796" s="193"/>
      <c r="AY796" s="193"/>
      <c r="AZ796" s="193"/>
      <c r="BA796" s="193"/>
      <c r="BB796" s="193"/>
      <c r="BC796" s="193"/>
      <c r="BD796" s="193"/>
      <c r="BE796" s="193"/>
      <c r="BF796" s="193"/>
      <c r="BG796" s="193"/>
      <c r="BH796" s="193" t="s">
        <v>709</v>
      </c>
      <c r="BI796" s="193"/>
      <c r="BJ796" s="193"/>
      <c r="BK796" s="193"/>
      <c r="BL796" s="193"/>
      <c r="BM796" s="193"/>
      <c r="BN796" s="193"/>
      <c r="BO796" s="193"/>
      <c r="BP796" s="193"/>
      <c r="BQ796" s="193"/>
      <c r="BR796" s="193"/>
      <c r="BS796" s="193"/>
      <c r="BT796" s="193"/>
      <c r="BU796" s="193"/>
      <c r="BV796" s="193"/>
      <c r="BW796" s="193"/>
      <c r="BX796" s="193"/>
      <c r="BY796" s="193"/>
      <c r="BZ796" s="193"/>
      <c r="CA796" s="193"/>
      <c r="CB796" s="194" t="s">
        <v>710</v>
      </c>
      <c r="CC796" s="194"/>
      <c r="CD796" s="194"/>
      <c r="CE796" s="194"/>
      <c r="CF796" s="194"/>
      <c r="CG796" s="194"/>
      <c r="CH796" s="194"/>
      <c r="CI796" s="194"/>
      <c r="CJ796" s="194"/>
      <c r="CK796" s="194"/>
      <c r="CL796" s="194"/>
      <c r="CM796" s="194"/>
      <c r="CN796" s="194"/>
      <c r="CO796" s="194"/>
      <c r="CP796" s="194"/>
    </row>
    <row r="797" spans="1:94" ht="15.75" customHeight="1">
      <c r="A797" s="212" t="s">
        <v>877</v>
      </c>
      <c r="B797" s="212"/>
      <c r="C797" s="202" t="s">
        <v>878</v>
      </c>
      <c r="D797" s="202"/>
      <c r="E797" s="202"/>
      <c r="F797" s="202"/>
      <c r="G797" s="202"/>
      <c r="H797" s="202"/>
      <c r="I797" s="202"/>
      <c r="J797" s="202"/>
      <c r="K797" s="202"/>
      <c r="L797" s="202"/>
      <c r="M797" s="202"/>
      <c r="N797" s="202"/>
      <c r="O797" s="202"/>
      <c r="P797" s="202"/>
      <c r="Q797" s="202"/>
      <c r="R797" s="202"/>
      <c r="S797" s="202"/>
      <c r="T797" s="202"/>
      <c r="U797" s="202"/>
      <c r="V797" s="202"/>
      <c r="W797" s="202"/>
      <c r="X797" s="202"/>
      <c r="Y797" s="202"/>
      <c r="Z797" s="202"/>
      <c r="AA797" s="202"/>
      <c r="AB797" s="202"/>
      <c r="AC797" s="202"/>
      <c r="AD797" s="202"/>
      <c r="AE797" s="202"/>
      <c r="AF797" s="202"/>
      <c r="AG797" s="202"/>
      <c r="AH797" s="202"/>
      <c r="AI797" s="202"/>
      <c r="AJ797" s="202"/>
      <c r="AK797" s="202"/>
      <c r="AL797" s="202"/>
      <c r="AM797" s="202"/>
      <c r="AN797" s="202"/>
      <c r="AO797" s="202"/>
      <c r="AP797" s="202"/>
      <c r="AQ797" s="202"/>
      <c r="AR797" s="202"/>
      <c r="AS797" s="202"/>
      <c r="AT797" s="202"/>
      <c r="AU797" s="202"/>
      <c r="AV797" s="202"/>
      <c r="AW797" s="202"/>
      <c r="AX797" s="202"/>
      <c r="AY797" s="202"/>
      <c r="AZ797" s="202"/>
      <c r="BA797" s="202"/>
      <c r="BB797" s="202"/>
      <c r="BC797" s="202"/>
      <c r="BD797" s="202"/>
      <c r="BE797" s="202"/>
      <c r="BF797" s="202"/>
      <c r="BG797" s="202"/>
      <c r="BH797" s="202" t="s">
        <v>879</v>
      </c>
      <c r="BI797" s="202"/>
      <c r="BJ797" s="202"/>
      <c r="BK797" s="202"/>
      <c r="BL797" s="202"/>
      <c r="BM797" s="202"/>
      <c r="BN797" s="202"/>
      <c r="BO797" s="202"/>
      <c r="BP797" s="202"/>
      <c r="BQ797" s="202"/>
      <c r="BR797" s="202"/>
      <c r="BS797" s="202"/>
      <c r="BT797" s="202"/>
      <c r="BU797" s="202"/>
      <c r="BV797" s="202"/>
      <c r="BW797" s="202"/>
      <c r="BX797" s="202"/>
      <c r="BY797" s="202"/>
      <c r="BZ797" s="202"/>
      <c r="CA797" s="202"/>
      <c r="CB797" s="203" t="s">
        <v>880</v>
      </c>
      <c r="CC797" s="203"/>
      <c r="CD797" s="203"/>
      <c r="CE797" s="203"/>
      <c r="CF797" s="203"/>
      <c r="CG797" s="203"/>
      <c r="CH797" s="203"/>
      <c r="CI797" s="203"/>
      <c r="CJ797" s="203"/>
      <c r="CK797" s="203"/>
      <c r="CL797" s="203"/>
      <c r="CM797" s="203"/>
      <c r="CN797" s="203"/>
      <c r="CO797" s="203"/>
      <c r="CP797" s="203"/>
    </row>
    <row r="798" spans="1:94" ht="15.75" customHeight="1">
      <c r="A798" s="216"/>
      <c r="B798" s="216"/>
      <c r="C798" s="217" t="s">
        <v>1335</v>
      </c>
      <c r="D798" s="217"/>
      <c r="E798" s="217"/>
      <c r="F798" s="217"/>
      <c r="G798" s="217"/>
      <c r="H798" s="217"/>
      <c r="I798" s="217"/>
      <c r="J798" s="217"/>
      <c r="K798" s="217"/>
      <c r="L798" s="217"/>
      <c r="M798" s="217"/>
      <c r="N798" s="217"/>
      <c r="O798" s="217"/>
      <c r="P798" s="217"/>
      <c r="Q798" s="217"/>
      <c r="R798" s="217"/>
      <c r="S798" s="217"/>
      <c r="T798" s="217"/>
      <c r="U798" s="217"/>
      <c r="V798" s="217"/>
      <c r="W798" s="217"/>
      <c r="X798" s="217"/>
      <c r="Y798" s="217"/>
      <c r="Z798" s="217"/>
      <c r="AA798" s="217"/>
      <c r="AB798" s="217"/>
      <c r="AC798" s="217"/>
      <c r="AD798" s="217"/>
      <c r="AE798" s="217"/>
      <c r="AF798" s="217"/>
      <c r="AG798" s="217"/>
      <c r="AH798" s="217"/>
      <c r="AI798" s="217"/>
      <c r="AJ798" s="217"/>
      <c r="AK798" s="217"/>
      <c r="AL798" s="217"/>
      <c r="AM798" s="217"/>
      <c r="AN798" s="217"/>
      <c r="AO798" s="217"/>
      <c r="AP798" s="217"/>
      <c r="AQ798" s="217"/>
      <c r="AR798" s="217"/>
      <c r="AS798" s="217"/>
      <c r="AT798" s="217"/>
      <c r="AU798" s="217"/>
      <c r="AV798" s="217"/>
      <c r="AW798" s="217"/>
      <c r="AX798" s="217"/>
      <c r="AY798" s="217"/>
      <c r="AZ798" s="217"/>
      <c r="BA798" s="217"/>
      <c r="BB798" s="217"/>
      <c r="BC798" s="217"/>
      <c r="BD798" s="217"/>
      <c r="BE798" s="217"/>
      <c r="BF798" s="217"/>
      <c r="BG798" s="217"/>
      <c r="BH798" s="196">
        <v>0</v>
      </c>
      <c r="BI798" s="196"/>
      <c r="BJ798" s="196"/>
      <c r="BK798" s="196"/>
      <c r="BL798" s="196"/>
      <c r="BM798" s="196"/>
      <c r="BN798" s="196"/>
      <c r="BO798" s="196"/>
      <c r="BP798" s="196"/>
      <c r="BQ798" s="196"/>
      <c r="BR798" s="196"/>
      <c r="BS798" s="196"/>
      <c r="BT798" s="196"/>
      <c r="BU798" s="196"/>
      <c r="BV798" s="196"/>
      <c r="BW798" s="196"/>
      <c r="BX798" s="196"/>
      <c r="BY798" s="196"/>
      <c r="BZ798" s="196"/>
      <c r="CA798" s="196"/>
      <c r="CB798" s="197">
        <v>0</v>
      </c>
      <c r="CC798" s="197"/>
      <c r="CD798" s="197"/>
      <c r="CE798" s="197"/>
      <c r="CF798" s="197"/>
      <c r="CG798" s="197"/>
      <c r="CH798" s="197"/>
      <c r="CI798" s="197"/>
      <c r="CJ798" s="197"/>
      <c r="CK798" s="197"/>
      <c r="CL798" s="197"/>
      <c r="CM798" s="197"/>
      <c r="CN798" s="197"/>
      <c r="CO798" s="197"/>
      <c r="CP798" s="197"/>
    </row>
    <row r="799" spans="1:94" ht="15.75" customHeight="1">
      <c r="A799" s="218"/>
      <c r="B799" s="218"/>
      <c r="C799" s="219" t="s">
        <v>1336</v>
      </c>
      <c r="D799" s="219"/>
      <c r="E799" s="219"/>
      <c r="F799" s="219"/>
      <c r="G799" s="219"/>
      <c r="H799" s="219"/>
      <c r="I799" s="219"/>
      <c r="J799" s="219"/>
      <c r="K799" s="219"/>
      <c r="L799" s="219"/>
      <c r="M799" s="219"/>
      <c r="N799" s="219"/>
      <c r="O799" s="219"/>
      <c r="P799" s="219"/>
      <c r="Q799" s="219"/>
      <c r="R799" s="219"/>
      <c r="S799" s="219"/>
      <c r="T799" s="219"/>
      <c r="U799" s="219"/>
      <c r="V799" s="219"/>
      <c r="W799" s="219"/>
      <c r="X799" s="219"/>
      <c r="Y799" s="219"/>
      <c r="Z799" s="219"/>
      <c r="AA799" s="219"/>
      <c r="AB799" s="219"/>
      <c r="AC799" s="219"/>
      <c r="AD799" s="219"/>
      <c r="AE799" s="219"/>
      <c r="AF799" s="219"/>
      <c r="AG799" s="219"/>
      <c r="AH799" s="219"/>
      <c r="AI799" s="219"/>
      <c r="AJ799" s="219"/>
      <c r="AK799" s="219"/>
      <c r="AL799" s="219"/>
      <c r="AM799" s="219"/>
      <c r="AN799" s="219"/>
      <c r="AO799" s="219"/>
      <c r="AP799" s="219"/>
      <c r="AQ799" s="219"/>
      <c r="AR799" s="219"/>
      <c r="AS799" s="219"/>
      <c r="AT799" s="219"/>
      <c r="AU799" s="219"/>
      <c r="AV799" s="219"/>
      <c r="AW799" s="219"/>
      <c r="AX799" s="219"/>
      <c r="AY799" s="219"/>
      <c r="AZ799" s="219"/>
      <c r="BA799" s="219"/>
      <c r="BB799" s="219"/>
      <c r="BC799" s="219"/>
      <c r="BD799" s="219"/>
      <c r="BE799" s="219"/>
      <c r="BF799" s="219"/>
      <c r="BG799" s="219"/>
      <c r="BH799" s="190">
        <v>0</v>
      </c>
      <c r="BI799" s="190"/>
      <c r="BJ799" s="190"/>
      <c r="BK799" s="190"/>
      <c r="BL799" s="190"/>
      <c r="BM799" s="190"/>
      <c r="BN799" s="190"/>
      <c r="BO799" s="190"/>
      <c r="BP799" s="190"/>
      <c r="BQ799" s="190"/>
      <c r="BR799" s="190"/>
      <c r="BS799" s="190"/>
      <c r="BT799" s="190"/>
      <c r="BU799" s="190"/>
      <c r="BV799" s="190"/>
      <c r="BW799" s="190"/>
      <c r="BX799" s="190"/>
      <c r="BY799" s="190"/>
      <c r="BZ799" s="190"/>
      <c r="CA799" s="190"/>
      <c r="CB799" s="191">
        <v>0</v>
      </c>
      <c r="CC799" s="191"/>
      <c r="CD799" s="191"/>
      <c r="CE799" s="191"/>
      <c r="CF799" s="191"/>
      <c r="CG799" s="191"/>
      <c r="CH799" s="191"/>
      <c r="CI799" s="191"/>
      <c r="CJ799" s="191"/>
      <c r="CK799" s="191"/>
      <c r="CL799" s="191"/>
      <c r="CM799" s="191"/>
      <c r="CN799" s="191"/>
      <c r="CO799" s="191"/>
      <c r="CP799" s="191"/>
    </row>
    <row r="800" spans="1:94" ht="15.75" customHeight="1">
      <c r="A800" s="216"/>
      <c r="B800" s="216"/>
      <c r="C800" s="217" t="s">
        <v>467</v>
      </c>
      <c r="D800" s="217"/>
      <c r="E800" s="217"/>
      <c r="F800" s="217"/>
      <c r="G800" s="217"/>
      <c r="H800" s="217"/>
      <c r="I800" s="217"/>
      <c r="J800" s="217"/>
      <c r="K800" s="217"/>
      <c r="L800" s="217"/>
      <c r="M800" s="217"/>
      <c r="N800" s="217"/>
      <c r="O800" s="217"/>
      <c r="P800" s="217"/>
      <c r="Q800" s="217"/>
      <c r="R800" s="217"/>
      <c r="S800" s="217"/>
      <c r="T800" s="217"/>
      <c r="U800" s="217"/>
      <c r="V800" s="217"/>
      <c r="W800" s="217"/>
      <c r="X800" s="217"/>
      <c r="Y800" s="217"/>
      <c r="Z800" s="217"/>
      <c r="AA800" s="217"/>
      <c r="AB800" s="217"/>
      <c r="AC800" s="217"/>
      <c r="AD800" s="217"/>
      <c r="AE800" s="217"/>
      <c r="AF800" s="217"/>
      <c r="AG800" s="217"/>
      <c r="AH800" s="217"/>
      <c r="AI800" s="217"/>
      <c r="AJ800" s="217"/>
      <c r="AK800" s="217"/>
      <c r="AL800" s="217"/>
      <c r="AM800" s="217"/>
      <c r="AN800" s="217"/>
      <c r="AO800" s="217"/>
      <c r="AP800" s="217"/>
      <c r="AQ800" s="217"/>
      <c r="AR800" s="217"/>
      <c r="AS800" s="217"/>
      <c r="AT800" s="217"/>
      <c r="AU800" s="217"/>
      <c r="AV800" s="217"/>
      <c r="AW800" s="217"/>
      <c r="AX800" s="217"/>
      <c r="AY800" s="217"/>
      <c r="AZ800" s="217"/>
      <c r="BA800" s="217"/>
      <c r="BB800" s="217"/>
      <c r="BC800" s="217"/>
      <c r="BD800" s="217"/>
      <c r="BE800" s="217"/>
      <c r="BF800" s="217"/>
      <c r="BG800" s="217"/>
      <c r="BH800" s="196">
        <v>0</v>
      </c>
      <c r="BI800" s="196"/>
      <c r="BJ800" s="196"/>
      <c r="BK800" s="196"/>
      <c r="BL800" s="196"/>
      <c r="BM800" s="196"/>
      <c r="BN800" s="196"/>
      <c r="BO800" s="196"/>
      <c r="BP800" s="196"/>
      <c r="BQ800" s="196"/>
      <c r="BR800" s="196"/>
      <c r="BS800" s="196"/>
      <c r="BT800" s="196"/>
      <c r="BU800" s="196"/>
      <c r="BV800" s="196"/>
      <c r="BW800" s="196"/>
      <c r="BX800" s="196"/>
      <c r="BY800" s="196"/>
      <c r="BZ800" s="196"/>
      <c r="CA800" s="196"/>
      <c r="CB800" s="197">
        <v>0</v>
      </c>
      <c r="CC800" s="197"/>
      <c r="CD800" s="197"/>
      <c r="CE800" s="197"/>
      <c r="CF800" s="197"/>
      <c r="CG800" s="197"/>
      <c r="CH800" s="197"/>
      <c r="CI800" s="197"/>
      <c r="CJ800" s="197"/>
      <c r="CK800" s="197"/>
      <c r="CL800" s="197"/>
      <c r="CM800" s="197"/>
      <c r="CN800" s="197"/>
      <c r="CO800" s="197"/>
      <c r="CP800" s="197"/>
    </row>
    <row r="801" spans="1:94" ht="15.75" customHeight="1">
      <c r="A801" s="218"/>
      <c r="B801" s="218"/>
      <c r="C801" s="219"/>
      <c r="D801" s="219"/>
      <c r="E801" s="219"/>
      <c r="F801" s="219"/>
      <c r="G801" s="219"/>
      <c r="H801" s="219"/>
      <c r="I801" s="219"/>
      <c r="J801" s="219"/>
      <c r="K801" s="219"/>
      <c r="L801" s="219"/>
      <c r="M801" s="219"/>
      <c r="N801" s="219"/>
      <c r="O801" s="219"/>
      <c r="P801" s="219"/>
      <c r="Q801" s="219"/>
      <c r="R801" s="219"/>
      <c r="S801" s="219"/>
      <c r="T801" s="219"/>
      <c r="U801" s="219"/>
      <c r="V801" s="219"/>
      <c r="W801" s="219"/>
      <c r="X801" s="219"/>
      <c r="Y801" s="219"/>
      <c r="Z801" s="219"/>
      <c r="AA801" s="219"/>
      <c r="AB801" s="219"/>
      <c r="AC801" s="219"/>
      <c r="AD801" s="219"/>
      <c r="AE801" s="219"/>
      <c r="AF801" s="219"/>
      <c r="AG801" s="219"/>
      <c r="AH801" s="219"/>
      <c r="AI801" s="219"/>
      <c r="AJ801" s="219"/>
      <c r="AK801" s="219"/>
      <c r="AL801" s="219"/>
      <c r="AM801" s="219"/>
      <c r="AN801" s="219"/>
      <c r="AO801" s="219"/>
      <c r="AP801" s="219"/>
      <c r="AQ801" s="219"/>
      <c r="AR801" s="219"/>
      <c r="AS801" s="219"/>
      <c r="AT801" s="219"/>
      <c r="AU801" s="219"/>
      <c r="AV801" s="219"/>
      <c r="AW801" s="219"/>
      <c r="AX801" s="219"/>
      <c r="AY801" s="219"/>
      <c r="AZ801" s="219"/>
      <c r="BA801" s="219"/>
      <c r="BB801" s="219"/>
      <c r="BC801" s="219"/>
      <c r="BD801" s="219"/>
      <c r="BE801" s="219"/>
      <c r="BF801" s="219"/>
      <c r="BG801" s="219"/>
      <c r="BH801" s="190">
        <v>0</v>
      </c>
      <c r="BI801" s="190"/>
      <c r="BJ801" s="190"/>
      <c r="BK801" s="190"/>
      <c r="BL801" s="190"/>
      <c r="BM801" s="190"/>
      <c r="BN801" s="190"/>
      <c r="BO801" s="190"/>
      <c r="BP801" s="190"/>
      <c r="BQ801" s="190"/>
      <c r="BR801" s="190"/>
      <c r="BS801" s="190"/>
      <c r="BT801" s="190"/>
      <c r="BU801" s="190"/>
      <c r="BV801" s="190"/>
      <c r="BW801" s="190"/>
      <c r="BX801" s="190"/>
      <c r="BY801" s="190"/>
      <c r="BZ801" s="190"/>
      <c r="CA801" s="190"/>
      <c r="CB801" s="191">
        <v>0</v>
      </c>
      <c r="CC801" s="191"/>
      <c r="CD801" s="191"/>
      <c r="CE801" s="191"/>
      <c r="CF801" s="191"/>
      <c r="CG801" s="191"/>
      <c r="CH801" s="191"/>
      <c r="CI801" s="191"/>
      <c r="CJ801" s="191"/>
      <c r="CK801" s="191"/>
      <c r="CL801" s="191"/>
      <c r="CM801" s="191"/>
      <c r="CN801" s="191"/>
      <c r="CO801" s="191"/>
      <c r="CP801" s="191"/>
    </row>
    <row r="802" spans="1:94" ht="15.75" customHeight="1">
      <c r="A802" s="216"/>
      <c r="B802" s="216"/>
      <c r="C802" s="217" t="s">
        <v>1337</v>
      </c>
      <c r="D802" s="217"/>
      <c r="E802" s="217"/>
      <c r="F802" s="217"/>
      <c r="G802" s="217"/>
      <c r="H802" s="217"/>
      <c r="I802" s="217"/>
      <c r="J802" s="217"/>
      <c r="K802" s="217"/>
      <c r="L802" s="217"/>
      <c r="M802" s="217"/>
      <c r="N802" s="217"/>
      <c r="O802" s="217"/>
      <c r="P802" s="217"/>
      <c r="Q802" s="217"/>
      <c r="R802" s="217"/>
      <c r="S802" s="217"/>
      <c r="T802" s="217"/>
      <c r="U802" s="217"/>
      <c r="V802" s="217"/>
      <c r="W802" s="217"/>
      <c r="X802" s="217"/>
      <c r="Y802" s="217"/>
      <c r="Z802" s="217"/>
      <c r="AA802" s="217"/>
      <c r="AB802" s="217"/>
      <c r="AC802" s="217"/>
      <c r="AD802" s="217"/>
      <c r="AE802" s="217"/>
      <c r="AF802" s="217"/>
      <c r="AG802" s="217"/>
      <c r="AH802" s="217"/>
      <c r="AI802" s="217"/>
      <c r="AJ802" s="217"/>
      <c r="AK802" s="217"/>
      <c r="AL802" s="217"/>
      <c r="AM802" s="217"/>
      <c r="AN802" s="217"/>
      <c r="AO802" s="217"/>
      <c r="AP802" s="217"/>
      <c r="AQ802" s="217"/>
      <c r="AR802" s="217"/>
      <c r="AS802" s="217"/>
      <c r="AT802" s="217"/>
      <c r="AU802" s="217"/>
      <c r="AV802" s="217"/>
      <c r="AW802" s="217"/>
      <c r="AX802" s="217"/>
      <c r="AY802" s="217"/>
      <c r="AZ802" s="217"/>
      <c r="BA802" s="217"/>
      <c r="BB802" s="217"/>
      <c r="BC802" s="217"/>
      <c r="BD802" s="217"/>
      <c r="BE802" s="217"/>
      <c r="BF802" s="217"/>
      <c r="BG802" s="217"/>
      <c r="BH802" s="196">
        <v>0</v>
      </c>
      <c r="BI802" s="196"/>
      <c r="BJ802" s="196"/>
      <c r="BK802" s="196"/>
      <c r="BL802" s="196"/>
      <c r="BM802" s="196"/>
      <c r="BN802" s="196"/>
      <c r="BO802" s="196"/>
      <c r="BP802" s="196"/>
      <c r="BQ802" s="196"/>
      <c r="BR802" s="196"/>
      <c r="BS802" s="196"/>
      <c r="BT802" s="196"/>
      <c r="BU802" s="196"/>
      <c r="BV802" s="196"/>
      <c r="BW802" s="196"/>
      <c r="BX802" s="196"/>
      <c r="BY802" s="196"/>
      <c r="BZ802" s="196"/>
      <c r="CA802" s="196"/>
      <c r="CB802" s="197">
        <v>0</v>
      </c>
      <c r="CC802" s="197"/>
      <c r="CD802" s="197"/>
      <c r="CE802" s="197"/>
      <c r="CF802" s="197"/>
      <c r="CG802" s="197"/>
      <c r="CH802" s="197"/>
      <c r="CI802" s="197"/>
      <c r="CJ802" s="197"/>
      <c r="CK802" s="197"/>
      <c r="CL802" s="197"/>
      <c r="CM802" s="197"/>
      <c r="CN802" s="197"/>
      <c r="CO802" s="197"/>
      <c r="CP802" s="197"/>
    </row>
    <row r="803" spans="1:94" ht="15.75" customHeight="1">
      <c r="A803" s="218"/>
      <c r="B803" s="218"/>
      <c r="C803" s="219" t="s">
        <v>1336</v>
      </c>
      <c r="D803" s="219"/>
      <c r="E803" s="219"/>
      <c r="F803" s="219"/>
      <c r="G803" s="219"/>
      <c r="H803" s="219"/>
      <c r="I803" s="219"/>
      <c r="J803" s="219"/>
      <c r="K803" s="219"/>
      <c r="L803" s="219"/>
      <c r="M803" s="219"/>
      <c r="N803" s="219"/>
      <c r="O803" s="219"/>
      <c r="P803" s="219"/>
      <c r="Q803" s="219"/>
      <c r="R803" s="219"/>
      <c r="S803" s="219"/>
      <c r="T803" s="219"/>
      <c r="U803" s="219"/>
      <c r="V803" s="219"/>
      <c r="W803" s="219"/>
      <c r="X803" s="219"/>
      <c r="Y803" s="219"/>
      <c r="Z803" s="219"/>
      <c r="AA803" s="219"/>
      <c r="AB803" s="219"/>
      <c r="AC803" s="219"/>
      <c r="AD803" s="219"/>
      <c r="AE803" s="219"/>
      <c r="AF803" s="219"/>
      <c r="AG803" s="219"/>
      <c r="AH803" s="219"/>
      <c r="AI803" s="219"/>
      <c r="AJ803" s="219"/>
      <c r="AK803" s="219"/>
      <c r="AL803" s="219"/>
      <c r="AM803" s="219"/>
      <c r="AN803" s="219"/>
      <c r="AO803" s="219"/>
      <c r="AP803" s="219"/>
      <c r="AQ803" s="219"/>
      <c r="AR803" s="219"/>
      <c r="AS803" s="219"/>
      <c r="AT803" s="219"/>
      <c r="AU803" s="219"/>
      <c r="AV803" s="219"/>
      <c r="AW803" s="219"/>
      <c r="AX803" s="219"/>
      <c r="AY803" s="219"/>
      <c r="AZ803" s="219"/>
      <c r="BA803" s="219"/>
      <c r="BB803" s="219"/>
      <c r="BC803" s="219"/>
      <c r="BD803" s="219"/>
      <c r="BE803" s="219"/>
      <c r="BF803" s="219"/>
      <c r="BG803" s="219"/>
      <c r="BH803" s="190">
        <v>0</v>
      </c>
      <c r="BI803" s="190"/>
      <c r="BJ803" s="190"/>
      <c r="BK803" s="190"/>
      <c r="BL803" s="190"/>
      <c r="BM803" s="190"/>
      <c r="BN803" s="190"/>
      <c r="BO803" s="190"/>
      <c r="BP803" s="190"/>
      <c r="BQ803" s="190"/>
      <c r="BR803" s="190"/>
      <c r="BS803" s="190"/>
      <c r="BT803" s="190"/>
      <c r="BU803" s="190"/>
      <c r="BV803" s="190"/>
      <c r="BW803" s="190"/>
      <c r="BX803" s="190"/>
      <c r="BY803" s="190"/>
      <c r="BZ803" s="190"/>
      <c r="CA803" s="190"/>
      <c r="CB803" s="191">
        <v>0</v>
      </c>
      <c r="CC803" s="191"/>
      <c r="CD803" s="191"/>
      <c r="CE803" s="191"/>
      <c r="CF803" s="191"/>
      <c r="CG803" s="191"/>
      <c r="CH803" s="191"/>
      <c r="CI803" s="191"/>
      <c r="CJ803" s="191"/>
      <c r="CK803" s="191"/>
      <c r="CL803" s="191"/>
      <c r="CM803" s="191"/>
      <c r="CN803" s="191"/>
      <c r="CO803" s="191"/>
      <c r="CP803" s="191"/>
    </row>
    <row r="804" spans="1:94" ht="15.75" customHeight="1">
      <c r="A804" s="216"/>
      <c r="B804" s="216"/>
      <c r="C804" s="217" t="s">
        <v>467</v>
      </c>
      <c r="D804" s="217"/>
      <c r="E804" s="217"/>
      <c r="F804" s="217"/>
      <c r="G804" s="217"/>
      <c r="H804" s="217"/>
      <c r="I804" s="217"/>
      <c r="J804" s="217"/>
      <c r="K804" s="217"/>
      <c r="L804" s="217"/>
      <c r="M804" s="217"/>
      <c r="N804" s="217"/>
      <c r="O804" s="217"/>
      <c r="P804" s="217"/>
      <c r="Q804" s="217"/>
      <c r="R804" s="217"/>
      <c r="S804" s="217"/>
      <c r="T804" s="217"/>
      <c r="U804" s="217"/>
      <c r="V804" s="217"/>
      <c r="W804" s="217"/>
      <c r="X804" s="217"/>
      <c r="Y804" s="217"/>
      <c r="Z804" s="217"/>
      <c r="AA804" s="217"/>
      <c r="AB804" s="217"/>
      <c r="AC804" s="217"/>
      <c r="AD804" s="217"/>
      <c r="AE804" s="217"/>
      <c r="AF804" s="217"/>
      <c r="AG804" s="217"/>
      <c r="AH804" s="217"/>
      <c r="AI804" s="217"/>
      <c r="AJ804" s="217"/>
      <c r="AK804" s="217"/>
      <c r="AL804" s="217"/>
      <c r="AM804" s="217"/>
      <c r="AN804" s="217"/>
      <c r="AO804" s="217"/>
      <c r="AP804" s="217"/>
      <c r="AQ804" s="217"/>
      <c r="AR804" s="217"/>
      <c r="AS804" s="217"/>
      <c r="AT804" s="217"/>
      <c r="AU804" s="217"/>
      <c r="AV804" s="217"/>
      <c r="AW804" s="217"/>
      <c r="AX804" s="217"/>
      <c r="AY804" s="217"/>
      <c r="AZ804" s="217"/>
      <c r="BA804" s="217"/>
      <c r="BB804" s="217"/>
      <c r="BC804" s="217"/>
      <c r="BD804" s="217"/>
      <c r="BE804" s="217"/>
      <c r="BF804" s="217"/>
      <c r="BG804" s="217"/>
      <c r="BH804" s="196">
        <v>0</v>
      </c>
      <c r="BI804" s="196"/>
      <c r="BJ804" s="196"/>
      <c r="BK804" s="196"/>
      <c r="BL804" s="196"/>
      <c r="BM804" s="196"/>
      <c r="BN804" s="196"/>
      <c r="BO804" s="196"/>
      <c r="BP804" s="196"/>
      <c r="BQ804" s="196"/>
      <c r="BR804" s="196"/>
      <c r="BS804" s="196"/>
      <c r="BT804" s="196"/>
      <c r="BU804" s="196"/>
      <c r="BV804" s="196"/>
      <c r="BW804" s="196"/>
      <c r="BX804" s="196"/>
      <c r="BY804" s="196"/>
      <c r="BZ804" s="196"/>
      <c r="CA804" s="196"/>
      <c r="CB804" s="197">
        <v>0</v>
      </c>
      <c r="CC804" s="197"/>
      <c r="CD804" s="197"/>
      <c r="CE804" s="197"/>
      <c r="CF804" s="197"/>
      <c r="CG804" s="197"/>
      <c r="CH804" s="197"/>
      <c r="CI804" s="197"/>
      <c r="CJ804" s="197"/>
      <c r="CK804" s="197"/>
      <c r="CL804" s="197"/>
      <c r="CM804" s="197"/>
      <c r="CN804" s="197"/>
      <c r="CO804" s="197"/>
      <c r="CP804" s="197"/>
    </row>
    <row r="805" spans="1:94" ht="15.75" customHeight="1">
      <c r="A805" s="218"/>
      <c r="B805" s="218"/>
      <c r="C805" s="219"/>
      <c r="D805" s="219"/>
      <c r="E805" s="219"/>
      <c r="F805" s="219"/>
      <c r="G805" s="219"/>
      <c r="H805" s="219"/>
      <c r="I805" s="219"/>
      <c r="J805" s="219"/>
      <c r="K805" s="219"/>
      <c r="L805" s="219"/>
      <c r="M805" s="219"/>
      <c r="N805" s="219"/>
      <c r="O805" s="219"/>
      <c r="P805" s="219"/>
      <c r="Q805" s="219"/>
      <c r="R805" s="219"/>
      <c r="S805" s="219"/>
      <c r="T805" s="219"/>
      <c r="U805" s="219"/>
      <c r="V805" s="219"/>
      <c r="W805" s="219"/>
      <c r="X805" s="219"/>
      <c r="Y805" s="219"/>
      <c r="Z805" s="219"/>
      <c r="AA805" s="219"/>
      <c r="AB805" s="219"/>
      <c r="AC805" s="219"/>
      <c r="AD805" s="219"/>
      <c r="AE805" s="219"/>
      <c r="AF805" s="219"/>
      <c r="AG805" s="219"/>
      <c r="AH805" s="219"/>
      <c r="AI805" s="219"/>
      <c r="AJ805" s="219"/>
      <c r="AK805" s="219"/>
      <c r="AL805" s="219"/>
      <c r="AM805" s="219"/>
      <c r="AN805" s="219"/>
      <c r="AO805" s="219"/>
      <c r="AP805" s="219"/>
      <c r="AQ805" s="219"/>
      <c r="AR805" s="219"/>
      <c r="AS805" s="219"/>
      <c r="AT805" s="219"/>
      <c r="AU805" s="219"/>
      <c r="AV805" s="219"/>
      <c r="AW805" s="219"/>
      <c r="AX805" s="219"/>
      <c r="AY805" s="219"/>
      <c r="AZ805" s="219"/>
      <c r="BA805" s="219"/>
      <c r="BB805" s="219"/>
      <c r="BC805" s="219"/>
      <c r="BD805" s="219"/>
      <c r="BE805" s="219"/>
      <c r="BF805" s="219"/>
      <c r="BG805" s="219"/>
      <c r="BH805" s="190">
        <v>0</v>
      </c>
      <c r="BI805" s="190"/>
      <c r="BJ805" s="190"/>
      <c r="BK805" s="190"/>
      <c r="BL805" s="190"/>
      <c r="BM805" s="190"/>
      <c r="BN805" s="190"/>
      <c r="BO805" s="190"/>
      <c r="BP805" s="190"/>
      <c r="BQ805" s="190"/>
      <c r="BR805" s="190"/>
      <c r="BS805" s="190"/>
      <c r="BT805" s="190"/>
      <c r="BU805" s="190"/>
      <c r="BV805" s="190"/>
      <c r="BW805" s="190"/>
      <c r="BX805" s="190"/>
      <c r="BY805" s="190"/>
      <c r="BZ805" s="190"/>
      <c r="CA805" s="190"/>
      <c r="CB805" s="191">
        <v>0</v>
      </c>
      <c r="CC805" s="191"/>
      <c r="CD805" s="191"/>
      <c r="CE805" s="191"/>
      <c r="CF805" s="191"/>
      <c r="CG805" s="191"/>
      <c r="CH805" s="191"/>
      <c r="CI805" s="191"/>
      <c r="CJ805" s="191"/>
      <c r="CK805" s="191"/>
      <c r="CL805" s="191"/>
      <c r="CM805" s="191"/>
      <c r="CN805" s="191"/>
      <c r="CO805" s="191"/>
      <c r="CP805" s="191"/>
    </row>
    <row r="806" spans="1:94" ht="15.75" customHeight="1">
      <c r="A806" s="216"/>
      <c r="B806" s="216"/>
      <c r="C806" s="217" t="s">
        <v>1338</v>
      </c>
      <c r="D806" s="217"/>
      <c r="E806" s="217"/>
      <c r="F806" s="217"/>
      <c r="G806" s="217"/>
      <c r="H806" s="217"/>
      <c r="I806" s="217"/>
      <c r="J806" s="217"/>
      <c r="K806" s="217"/>
      <c r="L806" s="217"/>
      <c r="M806" s="217"/>
      <c r="N806" s="217"/>
      <c r="O806" s="217"/>
      <c r="P806" s="217"/>
      <c r="Q806" s="217"/>
      <c r="R806" s="217"/>
      <c r="S806" s="217"/>
      <c r="T806" s="217"/>
      <c r="U806" s="217"/>
      <c r="V806" s="217"/>
      <c r="W806" s="217"/>
      <c r="X806" s="217"/>
      <c r="Y806" s="217"/>
      <c r="Z806" s="217"/>
      <c r="AA806" s="217"/>
      <c r="AB806" s="217"/>
      <c r="AC806" s="217"/>
      <c r="AD806" s="217"/>
      <c r="AE806" s="217"/>
      <c r="AF806" s="217"/>
      <c r="AG806" s="217"/>
      <c r="AH806" s="217"/>
      <c r="AI806" s="217"/>
      <c r="AJ806" s="217"/>
      <c r="AK806" s="217"/>
      <c r="AL806" s="217"/>
      <c r="AM806" s="217"/>
      <c r="AN806" s="217"/>
      <c r="AO806" s="217"/>
      <c r="AP806" s="217"/>
      <c r="AQ806" s="217"/>
      <c r="AR806" s="217"/>
      <c r="AS806" s="217"/>
      <c r="AT806" s="217"/>
      <c r="AU806" s="217"/>
      <c r="AV806" s="217"/>
      <c r="AW806" s="217"/>
      <c r="AX806" s="217"/>
      <c r="AY806" s="217"/>
      <c r="AZ806" s="217"/>
      <c r="BA806" s="217"/>
      <c r="BB806" s="217"/>
      <c r="BC806" s="217"/>
      <c r="BD806" s="217"/>
      <c r="BE806" s="217"/>
      <c r="BF806" s="217"/>
      <c r="BG806" s="217"/>
      <c r="BH806" s="196">
        <v>0</v>
      </c>
      <c r="BI806" s="196"/>
      <c r="BJ806" s="196"/>
      <c r="BK806" s="196"/>
      <c r="BL806" s="196"/>
      <c r="BM806" s="196"/>
      <c r="BN806" s="196"/>
      <c r="BO806" s="196"/>
      <c r="BP806" s="196"/>
      <c r="BQ806" s="196"/>
      <c r="BR806" s="196"/>
      <c r="BS806" s="196"/>
      <c r="BT806" s="196"/>
      <c r="BU806" s="196"/>
      <c r="BV806" s="196"/>
      <c r="BW806" s="196"/>
      <c r="BX806" s="196"/>
      <c r="BY806" s="196"/>
      <c r="BZ806" s="196"/>
      <c r="CA806" s="196"/>
      <c r="CB806" s="197">
        <v>0</v>
      </c>
      <c r="CC806" s="197"/>
      <c r="CD806" s="197"/>
      <c r="CE806" s="197"/>
      <c r="CF806" s="197"/>
      <c r="CG806" s="197"/>
      <c r="CH806" s="197"/>
      <c r="CI806" s="197"/>
      <c r="CJ806" s="197"/>
      <c r="CK806" s="197"/>
      <c r="CL806" s="197"/>
      <c r="CM806" s="197"/>
      <c r="CN806" s="197"/>
      <c r="CO806" s="197"/>
      <c r="CP806" s="197"/>
    </row>
    <row r="807" spans="1:94" ht="15.75" customHeight="1">
      <c r="A807" s="218"/>
      <c r="B807" s="218"/>
      <c r="C807" s="219" t="s">
        <v>1203</v>
      </c>
      <c r="D807" s="219"/>
      <c r="E807" s="219"/>
      <c r="F807" s="219"/>
      <c r="G807" s="219"/>
      <c r="H807" s="219"/>
      <c r="I807" s="219"/>
      <c r="J807" s="219"/>
      <c r="K807" s="219"/>
      <c r="L807" s="219"/>
      <c r="M807" s="219"/>
      <c r="N807" s="219"/>
      <c r="O807" s="219"/>
      <c r="P807" s="219"/>
      <c r="Q807" s="219"/>
      <c r="R807" s="219"/>
      <c r="S807" s="219"/>
      <c r="T807" s="219"/>
      <c r="U807" s="219"/>
      <c r="V807" s="219"/>
      <c r="W807" s="219"/>
      <c r="X807" s="219"/>
      <c r="Y807" s="219"/>
      <c r="Z807" s="219"/>
      <c r="AA807" s="219"/>
      <c r="AB807" s="219"/>
      <c r="AC807" s="219"/>
      <c r="AD807" s="219"/>
      <c r="AE807" s="219"/>
      <c r="AF807" s="219"/>
      <c r="AG807" s="219"/>
      <c r="AH807" s="219"/>
      <c r="AI807" s="219"/>
      <c r="AJ807" s="219"/>
      <c r="AK807" s="219"/>
      <c r="AL807" s="219"/>
      <c r="AM807" s="219"/>
      <c r="AN807" s="219"/>
      <c r="AO807" s="219"/>
      <c r="AP807" s="219"/>
      <c r="AQ807" s="219"/>
      <c r="AR807" s="219"/>
      <c r="AS807" s="219"/>
      <c r="AT807" s="219"/>
      <c r="AU807" s="219"/>
      <c r="AV807" s="219"/>
      <c r="AW807" s="219"/>
      <c r="AX807" s="219"/>
      <c r="AY807" s="219"/>
      <c r="AZ807" s="219"/>
      <c r="BA807" s="219"/>
      <c r="BB807" s="219"/>
      <c r="BC807" s="219"/>
      <c r="BD807" s="219"/>
      <c r="BE807" s="219"/>
      <c r="BF807" s="219"/>
      <c r="BG807" s="219"/>
      <c r="BH807" s="190">
        <v>0</v>
      </c>
      <c r="BI807" s="190"/>
      <c r="BJ807" s="190"/>
      <c r="BK807" s="190"/>
      <c r="BL807" s="190"/>
      <c r="BM807" s="190"/>
      <c r="BN807" s="190"/>
      <c r="BO807" s="190"/>
      <c r="BP807" s="190"/>
      <c r="BQ807" s="190"/>
      <c r="BR807" s="190"/>
      <c r="BS807" s="190"/>
      <c r="BT807" s="190"/>
      <c r="BU807" s="190"/>
      <c r="BV807" s="190"/>
      <c r="BW807" s="190"/>
      <c r="BX807" s="190"/>
      <c r="BY807" s="190"/>
      <c r="BZ807" s="190"/>
      <c r="CA807" s="190"/>
      <c r="CB807" s="191">
        <v>0</v>
      </c>
      <c r="CC807" s="191"/>
      <c r="CD807" s="191"/>
      <c r="CE807" s="191"/>
      <c r="CF807" s="191"/>
      <c r="CG807" s="191"/>
      <c r="CH807" s="191"/>
      <c r="CI807" s="191"/>
      <c r="CJ807" s="191"/>
      <c r="CK807" s="191"/>
      <c r="CL807" s="191"/>
      <c r="CM807" s="191"/>
      <c r="CN807" s="191"/>
      <c r="CO807" s="191"/>
      <c r="CP807" s="191"/>
    </row>
    <row r="808" spans="1:94" ht="15.75" customHeight="1">
      <c r="A808" s="216"/>
      <c r="B808" s="216"/>
      <c r="C808" s="217" t="s">
        <v>467</v>
      </c>
      <c r="D808" s="217"/>
      <c r="E808" s="217"/>
      <c r="F808" s="217"/>
      <c r="G808" s="217"/>
      <c r="H808" s="217"/>
      <c r="I808" s="217"/>
      <c r="J808" s="217"/>
      <c r="K808" s="217"/>
      <c r="L808" s="217"/>
      <c r="M808" s="217"/>
      <c r="N808" s="217"/>
      <c r="O808" s="217"/>
      <c r="P808" s="217"/>
      <c r="Q808" s="217"/>
      <c r="R808" s="217"/>
      <c r="S808" s="217"/>
      <c r="T808" s="217"/>
      <c r="U808" s="217"/>
      <c r="V808" s="217"/>
      <c r="W808" s="217"/>
      <c r="X808" s="217"/>
      <c r="Y808" s="217"/>
      <c r="Z808" s="217"/>
      <c r="AA808" s="217"/>
      <c r="AB808" s="217"/>
      <c r="AC808" s="217"/>
      <c r="AD808" s="217"/>
      <c r="AE808" s="217"/>
      <c r="AF808" s="217"/>
      <c r="AG808" s="217"/>
      <c r="AH808" s="217"/>
      <c r="AI808" s="217"/>
      <c r="AJ808" s="217"/>
      <c r="AK808" s="217"/>
      <c r="AL808" s="217"/>
      <c r="AM808" s="217"/>
      <c r="AN808" s="217"/>
      <c r="AO808" s="217"/>
      <c r="AP808" s="217"/>
      <c r="AQ808" s="217"/>
      <c r="AR808" s="217"/>
      <c r="AS808" s="217"/>
      <c r="AT808" s="217"/>
      <c r="AU808" s="217"/>
      <c r="AV808" s="217"/>
      <c r="AW808" s="217"/>
      <c r="AX808" s="217"/>
      <c r="AY808" s="217"/>
      <c r="AZ808" s="217"/>
      <c r="BA808" s="217"/>
      <c r="BB808" s="217"/>
      <c r="BC808" s="217"/>
      <c r="BD808" s="217"/>
      <c r="BE808" s="217"/>
      <c r="BF808" s="217"/>
      <c r="BG808" s="217"/>
      <c r="BH808" s="196">
        <v>0</v>
      </c>
      <c r="BI808" s="196"/>
      <c r="BJ808" s="196"/>
      <c r="BK808" s="196"/>
      <c r="BL808" s="196"/>
      <c r="BM808" s="196"/>
      <c r="BN808" s="196"/>
      <c r="BO808" s="196"/>
      <c r="BP808" s="196"/>
      <c r="BQ808" s="196"/>
      <c r="BR808" s="196"/>
      <c r="BS808" s="196"/>
      <c r="BT808" s="196"/>
      <c r="BU808" s="196"/>
      <c r="BV808" s="196"/>
      <c r="BW808" s="196"/>
      <c r="BX808" s="196"/>
      <c r="BY808" s="196"/>
      <c r="BZ808" s="196"/>
      <c r="CA808" s="196"/>
      <c r="CB808" s="197">
        <v>0</v>
      </c>
      <c r="CC808" s="197"/>
      <c r="CD808" s="197"/>
      <c r="CE808" s="197"/>
      <c r="CF808" s="197"/>
      <c r="CG808" s="197"/>
      <c r="CH808" s="197"/>
      <c r="CI808" s="197"/>
      <c r="CJ808" s="197"/>
      <c r="CK808" s="197"/>
      <c r="CL808" s="197"/>
      <c r="CM808" s="197"/>
      <c r="CN808" s="197"/>
      <c r="CO808" s="197"/>
      <c r="CP808" s="197"/>
    </row>
    <row r="809" spans="1:94" ht="15.75" customHeight="1">
      <c r="A809" s="218"/>
      <c r="B809" s="218"/>
      <c r="C809" s="219"/>
      <c r="D809" s="219"/>
      <c r="E809" s="219"/>
      <c r="F809" s="219"/>
      <c r="G809" s="219"/>
      <c r="H809" s="219"/>
      <c r="I809" s="219"/>
      <c r="J809" s="219"/>
      <c r="K809" s="219"/>
      <c r="L809" s="219"/>
      <c r="M809" s="219"/>
      <c r="N809" s="219"/>
      <c r="O809" s="219"/>
      <c r="P809" s="219"/>
      <c r="Q809" s="219"/>
      <c r="R809" s="219"/>
      <c r="S809" s="219"/>
      <c r="T809" s="219"/>
      <c r="U809" s="219"/>
      <c r="V809" s="219"/>
      <c r="W809" s="219"/>
      <c r="X809" s="219"/>
      <c r="Y809" s="219"/>
      <c r="Z809" s="219"/>
      <c r="AA809" s="219"/>
      <c r="AB809" s="219"/>
      <c r="AC809" s="219"/>
      <c r="AD809" s="219"/>
      <c r="AE809" s="219"/>
      <c r="AF809" s="219"/>
      <c r="AG809" s="219"/>
      <c r="AH809" s="219"/>
      <c r="AI809" s="219"/>
      <c r="AJ809" s="219"/>
      <c r="AK809" s="219"/>
      <c r="AL809" s="219"/>
      <c r="AM809" s="219"/>
      <c r="AN809" s="219"/>
      <c r="AO809" s="219"/>
      <c r="AP809" s="219"/>
      <c r="AQ809" s="219"/>
      <c r="AR809" s="219"/>
      <c r="AS809" s="219"/>
      <c r="AT809" s="219"/>
      <c r="AU809" s="219"/>
      <c r="AV809" s="219"/>
      <c r="AW809" s="219"/>
      <c r="AX809" s="219"/>
      <c r="AY809" s="219"/>
      <c r="AZ809" s="219"/>
      <c r="BA809" s="219"/>
      <c r="BB809" s="219"/>
      <c r="BC809" s="219"/>
      <c r="BD809" s="219"/>
      <c r="BE809" s="219"/>
      <c r="BF809" s="219"/>
      <c r="BG809" s="219"/>
      <c r="BH809" s="190">
        <v>0</v>
      </c>
      <c r="BI809" s="190"/>
      <c r="BJ809" s="190"/>
      <c r="BK809" s="190"/>
      <c r="BL809" s="190"/>
      <c r="BM809" s="190"/>
      <c r="BN809" s="190"/>
      <c r="BO809" s="190"/>
      <c r="BP809" s="190"/>
      <c r="BQ809" s="190"/>
      <c r="BR809" s="190"/>
      <c r="BS809" s="190"/>
      <c r="BT809" s="190"/>
      <c r="BU809" s="190"/>
      <c r="BV809" s="190"/>
      <c r="BW809" s="190"/>
      <c r="BX809" s="190"/>
      <c r="BY809" s="190"/>
      <c r="BZ809" s="190"/>
      <c r="CA809" s="190"/>
      <c r="CB809" s="191">
        <v>0</v>
      </c>
      <c r="CC809" s="191"/>
      <c r="CD809" s="191"/>
      <c r="CE809" s="191"/>
      <c r="CF809" s="191"/>
      <c r="CG809" s="191"/>
      <c r="CH809" s="191"/>
      <c r="CI809" s="191"/>
      <c r="CJ809" s="191"/>
      <c r="CK809" s="191"/>
      <c r="CL809" s="191"/>
      <c r="CM809" s="191"/>
      <c r="CN809" s="191"/>
      <c r="CO809" s="191"/>
      <c r="CP809" s="191"/>
    </row>
    <row r="810" spans="1:94" ht="15.75" customHeight="1">
      <c r="A810" s="216"/>
      <c r="B810" s="216"/>
      <c r="C810" s="217" t="s">
        <v>1339</v>
      </c>
      <c r="D810" s="217"/>
      <c r="E810" s="217"/>
      <c r="F810" s="217"/>
      <c r="G810" s="217"/>
      <c r="H810" s="217"/>
      <c r="I810" s="217"/>
      <c r="J810" s="217"/>
      <c r="K810" s="217"/>
      <c r="L810" s="217"/>
      <c r="M810" s="217"/>
      <c r="N810" s="217"/>
      <c r="O810" s="217"/>
      <c r="P810" s="217"/>
      <c r="Q810" s="217"/>
      <c r="R810" s="217"/>
      <c r="S810" s="217"/>
      <c r="T810" s="217"/>
      <c r="U810" s="217"/>
      <c r="V810" s="217"/>
      <c r="W810" s="217"/>
      <c r="X810" s="217"/>
      <c r="Y810" s="217"/>
      <c r="Z810" s="217"/>
      <c r="AA810" s="217"/>
      <c r="AB810" s="217"/>
      <c r="AC810" s="217"/>
      <c r="AD810" s="217"/>
      <c r="AE810" s="217"/>
      <c r="AF810" s="217"/>
      <c r="AG810" s="217"/>
      <c r="AH810" s="217"/>
      <c r="AI810" s="217"/>
      <c r="AJ810" s="217"/>
      <c r="AK810" s="217"/>
      <c r="AL810" s="217"/>
      <c r="AM810" s="217"/>
      <c r="AN810" s="217"/>
      <c r="AO810" s="217"/>
      <c r="AP810" s="217"/>
      <c r="AQ810" s="217"/>
      <c r="AR810" s="217"/>
      <c r="AS810" s="217"/>
      <c r="AT810" s="217"/>
      <c r="AU810" s="217"/>
      <c r="AV810" s="217"/>
      <c r="AW810" s="217"/>
      <c r="AX810" s="217"/>
      <c r="AY810" s="217"/>
      <c r="AZ810" s="217"/>
      <c r="BA810" s="217"/>
      <c r="BB810" s="217"/>
      <c r="BC810" s="217"/>
      <c r="BD810" s="217"/>
      <c r="BE810" s="217"/>
      <c r="BF810" s="217"/>
      <c r="BG810" s="217"/>
      <c r="BH810" s="196">
        <v>0</v>
      </c>
      <c r="BI810" s="196"/>
      <c r="BJ810" s="196"/>
      <c r="BK810" s="196"/>
      <c r="BL810" s="196"/>
      <c r="BM810" s="196"/>
      <c r="BN810" s="196"/>
      <c r="BO810" s="196"/>
      <c r="BP810" s="196"/>
      <c r="BQ810" s="196"/>
      <c r="BR810" s="196"/>
      <c r="BS810" s="196"/>
      <c r="BT810" s="196"/>
      <c r="BU810" s="196"/>
      <c r="BV810" s="196"/>
      <c r="BW810" s="196"/>
      <c r="BX810" s="196"/>
      <c r="BY810" s="196"/>
      <c r="BZ810" s="196"/>
      <c r="CA810" s="196"/>
      <c r="CB810" s="197">
        <v>0</v>
      </c>
      <c r="CC810" s="197"/>
      <c r="CD810" s="197"/>
      <c r="CE810" s="197"/>
      <c r="CF810" s="197"/>
      <c r="CG810" s="197"/>
      <c r="CH810" s="197"/>
      <c r="CI810" s="197"/>
      <c r="CJ810" s="197"/>
      <c r="CK810" s="197"/>
      <c r="CL810" s="197"/>
      <c r="CM810" s="197"/>
      <c r="CN810" s="197"/>
      <c r="CO810" s="197"/>
      <c r="CP810" s="197"/>
    </row>
    <row r="811" spans="1:94" ht="48" customHeight="1">
      <c r="A811" s="218"/>
      <c r="B811" s="218"/>
      <c r="C811" s="219" t="s">
        <v>1204</v>
      </c>
      <c r="D811" s="219"/>
      <c r="E811" s="219"/>
      <c r="F811" s="219"/>
      <c r="G811" s="219"/>
      <c r="H811" s="219"/>
      <c r="I811" s="219"/>
      <c r="J811" s="219"/>
      <c r="K811" s="219"/>
      <c r="L811" s="219"/>
      <c r="M811" s="219"/>
      <c r="N811" s="219"/>
      <c r="O811" s="219"/>
      <c r="P811" s="219"/>
      <c r="Q811" s="219"/>
      <c r="R811" s="219"/>
      <c r="S811" s="219"/>
      <c r="T811" s="219"/>
      <c r="U811" s="219"/>
      <c r="V811" s="219"/>
      <c r="W811" s="219"/>
      <c r="X811" s="219"/>
      <c r="Y811" s="219"/>
      <c r="Z811" s="219"/>
      <c r="AA811" s="219"/>
      <c r="AB811" s="219"/>
      <c r="AC811" s="219"/>
      <c r="AD811" s="219"/>
      <c r="AE811" s="219"/>
      <c r="AF811" s="219"/>
      <c r="AG811" s="219"/>
      <c r="AH811" s="219"/>
      <c r="AI811" s="219"/>
      <c r="AJ811" s="219"/>
      <c r="AK811" s="219"/>
      <c r="AL811" s="219"/>
      <c r="AM811" s="219"/>
      <c r="AN811" s="219"/>
      <c r="AO811" s="219"/>
      <c r="AP811" s="219"/>
      <c r="AQ811" s="219"/>
      <c r="AR811" s="219"/>
      <c r="AS811" s="219"/>
      <c r="AT811" s="219"/>
      <c r="AU811" s="219"/>
      <c r="AV811" s="219"/>
      <c r="AW811" s="219"/>
      <c r="AX811" s="219"/>
      <c r="AY811" s="219"/>
      <c r="AZ811" s="219"/>
      <c r="BA811" s="219"/>
      <c r="BB811" s="219"/>
      <c r="BC811" s="219"/>
      <c r="BD811" s="219"/>
      <c r="BE811" s="219"/>
      <c r="BF811" s="219"/>
      <c r="BG811" s="219"/>
      <c r="BH811" s="190">
        <v>0</v>
      </c>
      <c r="BI811" s="190"/>
      <c r="BJ811" s="190"/>
      <c r="BK811" s="190"/>
      <c r="BL811" s="190"/>
      <c r="BM811" s="190"/>
      <c r="BN811" s="190"/>
      <c r="BO811" s="190"/>
      <c r="BP811" s="190"/>
      <c r="BQ811" s="190"/>
      <c r="BR811" s="190"/>
      <c r="BS811" s="190"/>
      <c r="BT811" s="190"/>
      <c r="BU811" s="190"/>
      <c r="BV811" s="190"/>
      <c r="BW811" s="190"/>
      <c r="BX811" s="190"/>
      <c r="BY811" s="190"/>
      <c r="BZ811" s="190"/>
      <c r="CA811" s="190"/>
      <c r="CB811" s="191">
        <v>0</v>
      </c>
      <c r="CC811" s="191"/>
      <c r="CD811" s="191"/>
      <c r="CE811" s="191"/>
      <c r="CF811" s="191"/>
      <c r="CG811" s="191"/>
      <c r="CH811" s="191"/>
      <c r="CI811" s="191"/>
      <c r="CJ811" s="191"/>
      <c r="CK811" s="191"/>
      <c r="CL811" s="191"/>
      <c r="CM811" s="191"/>
      <c r="CN811" s="191"/>
      <c r="CO811" s="191"/>
      <c r="CP811" s="191"/>
    </row>
    <row r="812" spans="1:94" ht="15.75" customHeight="1">
      <c r="A812" s="216"/>
      <c r="B812" s="216"/>
      <c r="C812" s="217" t="s">
        <v>467</v>
      </c>
      <c r="D812" s="217"/>
      <c r="E812" s="217"/>
      <c r="F812" s="217"/>
      <c r="G812" s="217"/>
      <c r="H812" s="217"/>
      <c r="I812" s="217"/>
      <c r="J812" s="217"/>
      <c r="K812" s="217"/>
      <c r="L812" s="217"/>
      <c r="M812" s="217"/>
      <c r="N812" s="217"/>
      <c r="O812" s="217"/>
      <c r="P812" s="217"/>
      <c r="Q812" s="217"/>
      <c r="R812" s="217"/>
      <c r="S812" s="217"/>
      <c r="T812" s="217"/>
      <c r="U812" s="217"/>
      <c r="V812" s="217"/>
      <c r="W812" s="217"/>
      <c r="X812" s="217"/>
      <c r="Y812" s="217"/>
      <c r="Z812" s="217"/>
      <c r="AA812" s="217"/>
      <c r="AB812" s="217"/>
      <c r="AC812" s="217"/>
      <c r="AD812" s="217"/>
      <c r="AE812" s="217"/>
      <c r="AF812" s="217"/>
      <c r="AG812" s="217"/>
      <c r="AH812" s="217"/>
      <c r="AI812" s="217"/>
      <c r="AJ812" s="217"/>
      <c r="AK812" s="217"/>
      <c r="AL812" s="217"/>
      <c r="AM812" s="217"/>
      <c r="AN812" s="217"/>
      <c r="AO812" s="217"/>
      <c r="AP812" s="217"/>
      <c r="AQ812" s="217"/>
      <c r="AR812" s="217"/>
      <c r="AS812" s="217"/>
      <c r="AT812" s="217"/>
      <c r="AU812" s="217"/>
      <c r="AV812" s="217"/>
      <c r="AW812" s="217"/>
      <c r="AX812" s="217"/>
      <c r="AY812" s="217"/>
      <c r="AZ812" s="217"/>
      <c r="BA812" s="217"/>
      <c r="BB812" s="217"/>
      <c r="BC812" s="217"/>
      <c r="BD812" s="217"/>
      <c r="BE812" s="217"/>
      <c r="BF812" s="217"/>
      <c r="BG812" s="217"/>
      <c r="BH812" s="196">
        <v>0</v>
      </c>
      <c r="BI812" s="196"/>
      <c r="BJ812" s="196"/>
      <c r="BK812" s="196"/>
      <c r="BL812" s="196"/>
      <c r="BM812" s="196"/>
      <c r="BN812" s="196"/>
      <c r="BO812" s="196"/>
      <c r="BP812" s="196"/>
      <c r="BQ812" s="196"/>
      <c r="BR812" s="196"/>
      <c r="BS812" s="196"/>
      <c r="BT812" s="196"/>
      <c r="BU812" s="196"/>
      <c r="BV812" s="196"/>
      <c r="BW812" s="196"/>
      <c r="BX812" s="196"/>
      <c r="BY812" s="196"/>
      <c r="BZ812" s="196"/>
      <c r="CA812" s="196"/>
      <c r="CB812" s="197">
        <v>0</v>
      </c>
      <c r="CC812" s="197"/>
      <c r="CD812" s="197"/>
      <c r="CE812" s="197"/>
      <c r="CF812" s="197"/>
      <c r="CG812" s="197"/>
      <c r="CH812" s="197"/>
      <c r="CI812" s="197"/>
      <c r="CJ812" s="197"/>
      <c r="CK812" s="197"/>
      <c r="CL812" s="197"/>
      <c r="CM812" s="197"/>
      <c r="CN812" s="197"/>
      <c r="CO812" s="197"/>
      <c r="CP812" s="197"/>
    </row>
    <row r="813" spans="1:94" ht="15.75" customHeight="1">
      <c r="A813" s="218"/>
      <c r="B813" s="218"/>
      <c r="C813" s="219"/>
      <c r="D813" s="219"/>
      <c r="E813" s="219"/>
      <c r="F813" s="219"/>
      <c r="G813" s="219"/>
      <c r="H813" s="219"/>
      <c r="I813" s="219"/>
      <c r="J813" s="219"/>
      <c r="K813" s="219"/>
      <c r="L813" s="219"/>
      <c r="M813" s="219"/>
      <c r="N813" s="219"/>
      <c r="O813" s="219"/>
      <c r="P813" s="219"/>
      <c r="Q813" s="219"/>
      <c r="R813" s="219"/>
      <c r="S813" s="219"/>
      <c r="T813" s="219"/>
      <c r="U813" s="219"/>
      <c r="V813" s="219"/>
      <c r="W813" s="219"/>
      <c r="X813" s="219"/>
      <c r="Y813" s="219"/>
      <c r="Z813" s="219"/>
      <c r="AA813" s="219"/>
      <c r="AB813" s="219"/>
      <c r="AC813" s="219"/>
      <c r="AD813" s="219"/>
      <c r="AE813" s="219"/>
      <c r="AF813" s="219"/>
      <c r="AG813" s="219"/>
      <c r="AH813" s="219"/>
      <c r="AI813" s="219"/>
      <c r="AJ813" s="219"/>
      <c r="AK813" s="219"/>
      <c r="AL813" s="219"/>
      <c r="AM813" s="219"/>
      <c r="AN813" s="219"/>
      <c r="AO813" s="219"/>
      <c r="AP813" s="219"/>
      <c r="AQ813" s="219"/>
      <c r="AR813" s="219"/>
      <c r="AS813" s="219"/>
      <c r="AT813" s="219"/>
      <c r="AU813" s="219"/>
      <c r="AV813" s="219"/>
      <c r="AW813" s="219"/>
      <c r="AX813" s="219"/>
      <c r="AY813" s="219"/>
      <c r="AZ813" s="219"/>
      <c r="BA813" s="219"/>
      <c r="BB813" s="219"/>
      <c r="BC813" s="219"/>
      <c r="BD813" s="219"/>
      <c r="BE813" s="219"/>
      <c r="BF813" s="219"/>
      <c r="BG813" s="219"/>
      <c r="BH813" s="190">
        <v>0</v>
      </c>
      <c r="BI813" s="190"/>
      <c r="BJ813" s="190"/>
      <c r="BK813" s="190"/>
      <c r="BL813" s="190"/>
      <c r="BM813" s="190"/>
      <c r="BN813" s="190"/>
      <c r="BO813" s="190"/>
      <c r="BP813" s="190"/>
      <c r="BQ813" s="190"/>
      <c r="BR813" s="190"/>
      <c r="BS813" s="190"/>
      <c r="BT813" s="190"/>
      <c r="BU813" s="190"/>
      <c r="BV813" s="190"/>
      <c r="BW813" s="190"/>
      <c r="BX813" s="190"/>
      <c r="BY813" s="190"/>
      <c r="BZ813" s="190"/>
      <c r="CA813" s="190"/>
      <c r="CB813" s="191">
        <v>0</v>
      </c>
      <c r="CC813" s="191"/>
      <c r="CD813" s="191"/>
      <c r="CE813" s="191"/>
      <c r="CF813" s="191"/>
      <c r="CG813" s="191"/>
      <c r="CH813" s="191"/>
      <c r="CI813" s="191"/>
      <c r="CJ813" s="191"/>
      <c r="CK813" s="191"/>
      <c r="CL813" s="191"/>
      <c r="CM813" s="191"/>
      <c r="CN813" s="191"/>
      <c r="CO813" s="191"/>
      <c r="CP813" s="191"/>
    </row>
    <row r="814" spans="1:94" ht="15.75" customHeight="1">
      <c r="A814" s="216"/>
      <c r="B814" s="216"/>
      <c r="C814" s="217" t="s">
        <v>1340</v>
      </c>
      <c r="D814" s="217"/>
      <c r="E814" s="217"/>
      <c r="F814" s="217"/>
      <c r="G814" s="217"/>
      <c r="H814" s="217"/>
      <c r="I814" s="217"/>
      <c r="J814" s="217"/>
      <c r="K814" s="217"/>
      <c r="L814" s="217"/>
      <c r="M814" s="217"/>
      <c r="N814" s="217"/>
      <c r="O814" s="217"/>
      <c r="P814" s="217"/>
      <c r="Q814" s="217"/>
      <c r="R814" s="217"/>
      <c r="S814" s="217"/>
      <c r="T814" s="217"/>
      <c r="U814" s="217"/>
      <c r="V814" s="217"/>
      <c r="W814" s="217"/>
      <c r="X814" s="217"/>
      <c r="Y814" s="217"/>
      <c r="Z814" s="217"/>
      <c r="AA814" s="217"/>
      <c r="AB814" s="217"/>
      <c r="AC814" s="217"/>
      <c r="AD814" s="217"/>
      <c r="AE814" s="217"/>
      <c r="AF814" s="217"/>
      <c r="AG814" s="217"/>
      <c r="AH814" s="217"/>
      <c r="AI814" s="217"/>
      <c r="AJ814" s="217"/>
      <c r="AK814" s="217"/>
      <c r="AL814" s="217"/>
      <c r="AM814" s="217"/>
      <c r="AN814" s="217"/>
      <c r="AO814" s="217"/>
      <c r="AP814" s="217"/>
      <c r="AQ814" s="217"/>
      <c r="AR814" s="217"/>
      <c r="AS814" s="217"/>
      <c r="AT814" s="217"/>
      <c r="AU814" s="217"/>
      <c r="AV814" s="217"/>
      <c r="AW814" s="217"/>
      <c r="AX814" s="217"/>
      <c r="AY814" s="217"/>
      <c r="AZ814" s="217"/>
      <c r="BA814" s="217"/>
      <c r="BB814" s="217"/>
      <c r="BC814" s="217"/>
      <c r="BD814" s="217"/>
      <c r="BE814" s="217"/>
      <c r="BF814" s="217"/>
      <c r="BG814" s="217"/>
      <c r="BH814" s="196">
        <v>0</v>
      </c>
      <c r="BI814" s="196"/>
      <c r="BJ814" s="196"/>
      <c r="BK814" s="196"/>
      <c r="BL814" s="196"/>
      <c r="BM814" s="196"/>
      <c r="BN814" s="196"/>
      <c r="BO814" s="196"/>
      <c r="BP814" s="196"/>
      <c r="BQ814" s="196"/>
      <c r="BR814" s="196"/>
      <c r="BS814" s="196"/>
      <c r="BT814" s="196"/>
      <c r="BU814" s="196"/>
      <c r="BV814" s="196"/>
      <c r="BW814" s="196"/>
      <c r="BX814" s="196"/>
      <c r="BY814" s="196"/>
      <c r="BZ814" s="196"/>
      <c r="CA814" s="196"/>
      <c r="CB814" s="197">
        <v>0</v>
      </c>
      <c r="CC814" s="197"/>
      <c r="CD814" s="197"/>
      <c r="CE814" s="197"/>
      <c r="CF814" s="197"/>
      <c r="CG814" s="197"/>
      <c r="CH814" s="197"/>
      <c r="CI814" s="197"/>
      <c r="CJ814" s="197"/>
      <c r="CK814" s="197"/>
      <c r="CL814" s="197"/>
      <c r="CM814" s="197"/>
      <c r="CN814" s="197"/>
      <c r="CO814" s="197"/>
      <c r="CP814" s="197"/>
    </row>
    <row r="815" spans="1:94" ht="15.75" customHeight="1">
      <c r="A815" s="218"/>
      <c r="B815" s="218"/>
      <c r="C815" s="219" t="s">
        <v>1205</v>
      </c>
      <c r="D815" s="219"/>
      <c r="E815" s="219"/>
      <c r="F815" s="219"/>
      <c r="G815" s="219"/>
      <c r="H815" s="219"/>
      <c r="I815" s="219"/>
      <c r="J815" s="219"/>
      <c r="K815" s="219"/>
      <c r="L815" s="219"/>
      <c r="M815" s="219"/>
      <c r="N815" s="219"/>
      <c r="O815" s="219"/>
      <c r="P815" s="219"/>
      <c r="Q815" s="219"/>
      <c r="R815" s="219"/>
      <c r="S815" s="219"/>
      <c r="T815" s="219"/>
      <c r="U815" s="219"/>
      <c r="V815" s="219"/>
      <c r="W815" s="219"/>
      <c r="X815" s="219"/>
      <c r="Y815" s="219"/>
      <c r="Z815" s="219"/>
      <c r="AA815" s="219"/>
      <c r="AB815" s="219"/>
      <c r="AC815" s="219"/>
      <c r="AD815" s="219"/>
      <c r="AE815" s="219"/>
      <c r="AF815" s="219"/>
      <c r="AG815" s="219"/>
      <c r="AH815" s="219"/>
      <c r="AI815" s="219"/>
      <c r="AJ815" s="219"/>
      <c r="AK815" s="219"/>
      <c r="AL815" s="219"/>
      <c r="AM815" s="219"/>
      <c r="AN815" s="219"/>
      <c r="AO815" s="219"/>
      <c r="AP815" s="219"/>
      <c r="AQ815" s="219"/>
      <c r="AR815" s="219"/>
      <c r="AS815" s="219"/>
      <c r="AT815" s="219"/>
      <c r="AU815" s="219"/>
      <c r="AV815" s="219"/>
      <c r="AW815" s="219"/>
      <c r="AX815" s="219"/>
      <c r="AY815" s="219"/>
      <c r="AZ815" s="219"/>
      <c r="BA815" s="219"/>
      <c r="BB815" s="219"/>
      <c r="BC815" s="219"/>
      <c r="BD815" s="219"/>
      <c r="BE815" s="219"/>
      <c r="BF815" s="219"/>
      <c r="BG815" s="219"/>
      <c r="BH815" s="190">
        <v>0</v>
      </c>
      <c r="BI815" s="190"/>
      <c r="BJ815" s="190"/>
      <c r="BK815" s="190"/>
      <c r="BL815" s="190"/>
      <c r="BM815" s="190"/>
      <c r="BN815" s="190"/>
      <c r="BO815" s="190"/>
      <c r="BP815" s="190"/>
      <c r="BQ815" s="190"/>
      <c r="BR815" s="190"/>
      <c r="BS815" s="190"/>
      <c r="BT815" s="190"/>
      <c r="BU815" s="190"/>
      <c r="BV815" s="190"/>
      <c r="BW815" s="190"/>
      <c r="BX815" s="190"/>
      <c r="BY815" s="190"/>
      <c r="BZ815" s="190"/>
      <c r="CA815" s="190"/>
      <c r="CB815" s="191">
        <v>0</v>
      </c>
      <c r="CC815" s="191"/>
      <c r="CD815" s="191"/>
      <c r="CE815" s="191"/>
      <c r="CF815" s="191"/>
      <c r="CG815" s="191"/>
      <c r="CH815" s="191"/>
      <c r="CI815" s="191"/>
      <c r="CJ815" s="191"/>
      <c r="CK815" s="191"/>
      <c r="CL815" s="191"/>
      <c r="CM815" s="191"/>
      <c r="CN815" s="191"/>
      <c r="CO815" s="191"/>
      <c r="CP815" s="191"/>
    </row>
    <row r="816" spans="1:94" ht="15.75" customHeight="1">
      <c r="A816" s="216"/>
      <c r="B816" s="216"/>
      <c r="C816" s="217" t="s">
        <v>467</v>
      </c>
      <c r="D816" s="217"/>
      <c r="E816" s="217"/>
      <c r="F816" s="217"/>
      <c r="G816" s="217"/>
      <c r="H816" s="217"/>
      <c r="I816" s="217"/>
      <c r="J816" s="217"/>
      <c r="K816" s="217"/>
      <c r="L816" s="217"/>
      <c r="M816" s="217"/>
      <c r="N816" s="217"/>
      <c r="O816" s="217"/>
      <c r="P816" s="217"/>
      <c r="Q816" s="217"/>
      <c r="R816" s="217"/>
      <c r="S816" s="217"/>
      <c r="T816" s="217"/>
      <c r="U816" s="217"/>
      <c r="V816" s="217"/>
      <c r="W816" s="217"/>
      <c r="X816" s="217"/>
      <c r="Y816" s="217"/>
      <c r="Z816" s="217"/>
      <c r="AA816" s="217"/>
      <c r="AB816" s="217"/>
      <c r="AC816" s="217"/>
      <c r="AD816" s="217"/>
      <c r="AE816" s="217"/>
      <c r="AF816" s="217"/>
      <c r="AG816" s="217"/>
      <c r="AH816" s="217"/>
      <c r="AI816" s="217"/>
      <c r="AJ816" s="217"/>
      <c r="AK816" s="217"/>
      <c r="AL816" s="217"/>
      <c r="AM816" s="217"/>
      <c r="AN816" s="217"/>
      <c r="AO816" s="217"/>
      <c r="AP816" s="217"/>
      <c r="AQ816" s="217"/>
      <c r="AR816" s="217"/>
      <c r="AS816" s="217"/>
      <c r="AT816" s="217"/>
      <c r="AU816" s="217"/>
      <c r="AV816" s="217"/>
      <c r="AW816" s="217"/>
      <c r="AX816" s="217"/>
      <c r="AY816" s="217"/>
      <c r="AZ816" s="217"/>
      <c r="BA816" s="217"/>
      <c r="BB816" s="217"/>
      <c r="BC816" s="217"/>
      <c r="BD816" s="217"/>
      <c r="BE816" s="217"/>
      <c r="BF816" s="217"/>
      <c r="BG816" s="217"/>
      <c r="BH816" s="196">
        <v>0</v>
      </c>
      <c r="BI816" s="196"/>
      <c r="BJ816" s="196"/>
      <c r="BK816" s="196"/>
      <c r="BL816" s="196"/>
      <c r="BM816" s="196"/>
      <c r="BN816" s="196"/>
      <c r="BO816" s="196"/>
      <c r="BP816" s="196"/>
      <c r="BQ816" s="196"/>
      <c r="BR816" s="196"/>
      <c r="BS816" s="196"/>
      <c r="BT816" s="196"/>
      <c r="BU816" s="196"/>
      <c r="BV816" s="196"/>
      <c r="BW816" s="196"/>
      <c r="BX816" s="196"/>
      <c r="BY816" s="196"/>
      <c r="BZ816" s="196"/>
      <c r="CA816" s="196"/>
      <c r="CB816" s="197">
        <v>0</v>
      </c>
      <c r="CC816" s="197"/>
      <c r="CD816" s="197"/>
      <c r="CE816" s="197"/>
      <c r="CF816" s="197"/>
      <c r="CG816" s="197"/>
      <c r="CH816" s="197"/>
      <c r="CI816" s="197"/>
      <c r="CJ816" s="197"/>
      <c r="CK816" s="197"/>
      <c r="CL816" s="197"/>
      <c r="CM816" s="197"/>
      <c r="CN816" s="197"/>
      <c r="CO816" s="197"/>
      <c r="CP816" s="197"/>
    </row>
    <row r="817" spans="1:94" ht="15.75" customHeight="1">
      <c r="A817" s="218"/>
      <c r="B817" s="218"/>
      <c r="C817" s="219"/>
      <c r="D817" s="219"/>
      <c r="E817" s="219"/>
      <c r="F817" s="219"/>
      <c r="G817" s="219"/>
      <c r="H817" s="219"/>
      <c r="I817" s="219"/>
      <c r="J817" s="219"/>
      <c r="K817" s="219"/>
      <c r="L817" s="219"/>
      <c r="M817" s="219"/>
      <c r="N817" s="219"/>
      <c r="O817" s="219"/>
      <c r="P817" s="219"/>
      <c r="Q817" s="219"/>
      <c r="R817" s="219"/>
      <c r="S817" s="219"/>
      <c r="T817" s="219"/>
      <c r="U817" s="219"/>
      <c r="V817" s="219"/>
      <c r="W817" s="219"/>
      <c r="X817" s="219"/>
      <c r="Y817" s="219"/>
      <c r="Z817" s="219"/>
      <c r="AA817" s="219"/>
      <c r="AB817" s="219"/>
      <c r="AC817" s="219"/>
      <c r="AD817" s="219"/>
      <c r="AE817" s="219"/>
      <c r="AF817" s="219"/>
      <c r="AG817" s="219"/>
      <c r="AH817" s="219"/>
      <c r="AI817" s="219"/>
      <c r="AJ817" s="219"/>
      <c r="AK817" s="219"/>
      <c r="AL817" s="219"/>
      <c r="AM817" s="219"/>
      <c r="AN817" s="219"/>
      <c r="AO817" s="219"/>
      <c r="AP817" s="219"/>
      <c r="AQ817" s="219"/>
      <c r="AR817" s="219"/>
      <c r="AS817" s="219"/>
      <c r="AT817" s="219"/>
      <c r="AU817" s="219"/>
      <c r="AV817" s="219"/>
      <c r="AW817" s="219"/>
      <c r="AX817" s="219"/>
      <c r="AY817" s="219"/>
      <c r="AZ817" s="219"/>
      <c r="BA817" s="219"/>
      <c r="BB817" s="219"/>
      <c r="BC817" s="219"/>
      <c r="BD817" s="219"/>
      <c r="BE817" s="219"/>
      <c r="BF817" s="219"/>
      <c r="BG817" s="219"/>
      <c r="BH817" s="190">
        <v>0</v>
      </c>
      <c r="BI817" s="190"/>
      <c r="BJ817" s="190"/>
      <c r="BK817" s="190"/>
      <c r="BL817" s="190"/>
      <c r="BM817" s="190"/>
      <c r="BN817" s="190"/>
      <c r="BO817" s="190"/>
      <c r="BP817" s="190"/>
      <c r="BQ817" s="190"/>
      <c r="BR817" s="190"/>
      <c r="BS817" s="190"/>
      <c r="BT817" s="190"/>
      <c r="BU817" s="190"/>
      <c r="BV817" s="190"/>
      <c r="BW817" s="190"/>
      <c r="BX817" s="190"/>
      <c r="BY817" s="190"/>
      <c r="BZ817" s="190"/>
      <c r="CA817" s="190"/>
      <c r="CB817" s="191">
        <v>0</v>
      </c>
      <c r="CC817" s="191"/>
      <c r="CD817" s="191"/>
      <c r="CE817" s="191"/>
      <c r="CF817" s="191"/>
      <c r="CG817" s="191"/>
      <c r="CH817" s="191"/>
      <c r="CI817" s="191"/>
      <c r="CJ817" s="191"/>
      <c r="CK817" s="191"/>
      <c r="CL817" s="191"/>
      <c r="CM817" s="191"/>
      <c r="CN817" s="191"/>
      <c r="CO817" s="191"/>
      <c r="CP817" s="191"/>
    </row>
    <row r="818" spans="1:94" ht="15.75" customHeight="1">
      <c r="A818" s="216"/>
      <c r="B818" s="216"/>
      <c r="C818" s="217" t="s">
        <v>1341</v>
      </c>
      <c r="D818" s="217"/>
      <c r="E818" s="217"/>
      <c r="F818" s="217"/>
      <c r="G818" s="217"/>
      <c r="H818" s="217"/>
      <c r="I818" s="217"/>
      <c r="J818" s="217"/>
      <c r="K818" s="217"/>
      <c r="L818" s="217"/>
      <c r="M818" s="217"/>
      <c r="N818" s="217"/>
      <c r="O818" s="217"/>
      <c r="P818" s="217"/>
      <c r="Q818" s="217"/>
      <c r="R818" s="217"/>
      <c r="S818" s="217"/>
      <c r="T818" s="217"/>
      <c r="U818" s="217"/>
      <c r="V818" s="217"/>
      <c r="W818" s="217"/>
      <c r="X818" s="217"/>
      <c r="Y818" s="217"/>
      <c r="Z818" s="217"/>
      <c r="AA818" s="217"/>
      <c r="AB818" s="217"/>
      <c r="AC818" s="217"/>
      <c r="AD818" s="217"/>
      <c r="AE818" s="217"/>
      <c r="AF818" s="217"/>
      <c r="AG818" s="217"/>
      <c r="AH818" s="217"/>
      <c r="AI818" s="217"/>
      <c r="AJ818" s="217"/>
      <c r="AK818" s="217"/>
      <c r="AL818" s="217"/>
      <c r="AM818" s="217"/>
      <c r="AN818" s="217"/>
      <c r="AO818" s="217"/>
      <c r="AP818" s="217"/>
      <c r="AQ818" s="217"/>
      <c r="AR818" s="217"/>
      <c r="AS818" s="217"/>
      <c r="AT818" s="217"/>
      <c r="AU818" s="217"/>
      <c r="AV818" s="217"/>
      <c r="AW818" s="217"/>
      <c r="AX818" s="217"/>
      <c r="AY818" s="217"/>
      <c r="AZ818" s="217"/>
      <c r="BA818" s="217"/>
      <c r="BB818" s="217"/>
      <c r="BC818" s="217"/>
      <c r="BD818" s="217"/>
      <c r="BE818" s="217"/>
      <c r="BF818" s="217"/>
      <c r="BG818" s="217"/>
      <c r="BH818" s="196">
        <v>0</v>
      </c>
      <c r="BI818" s="196"/>
      <c r="BJ818" s="196"/>
      <c r="BK818" s="196"/>
      <c r="BL818" s="196"/>
      <c r="BM818" s="196"/>
      <c r="BN818" s="196"/>
      <c r="BO818" s="196"/>
      <c r="BP818" s="196"/>
      <c r="BQ818" s="196"/>
      <c r="BR818" s="196"/>
      <c r="BS818" s="196"/>
      <c r="BT818" s="196"/>
      <c r="BU818" s="196"/>
      <c r="BV818" s="196"/>
      <c r="BW818" s="196"/>
      <c r="BX818" s="196"/>
      <c r="BY818" s="196"/>
      <c r="BZ818" s="196"/>
      <c r="CA818" s="196"/>
      <c r="CB818" s="197">
        <v>0</v>
      </c>
      <c r="CC818" s="197"/>
      <c r="CD818" s="197"/>
      <c r="CE818" s="197"/>
      <c r="CF818" s="197"/>
      <c r="CG818" s="197"/>
      <c r="CH818" s="197"/>
      <c r="CI818" s="197"/>
      <c r="CJ818" s="197"/>
      <c r="CK818" s="197"/>
      <c r="CL818" s="197"/>
      <c r="CM818" s="197"/>
      <c r="CN818" s="197"/>
      <c r="CO818" s="197"/>
      <c r="CP818" s="197"/>
    </row>
    <row r="819" spans="1:94" ht="15.75" customHeight="1">
      <c r="A819" s="218"/>
      <c r="B819" s="218"/>
      <c r="C819" s="219" t="s">
        <v>1206</v>
      </c>
      <c r="D819" s="219"/>
      <c r="E819" s="219"/>
      <c r="F819" s="219"/>
      <c r="G819" s="219"/>
      <c r="H819" s="219"/>
      <c r="I819" s="219"/>
      <c r="J819" s="219"/>
      <c r="K819" s="219"/>
      <c r="L819" s="219"/>
      <c r="M819" s="219"/>
      <c r="N819" s="219"/>
      <c r="O819" s="219"/>
      <c r="P819" s="219"/>
      <c r="Q819" s="219"/>
      <c r="R819" s="219"/>
      <c r="S819" s="219"/>
      <c r="T819" s="219"/>
      <c r="U819" s="219"/>
      <c r="V819" s="219"/>
      <c r="W819" s="219"/>
      <c r="X819" s="219"/>
      <c r="Y819" s="219"/>
      <c r="Z819" s="219"/>
      <c r="AA819" s="219"/>
      <c r="AB819" s="219"/>
      <c r="AC819" s="219"/>
      <c r="AD819" s="219"/>
      <c r="AE819" s="219"/>
      <c r="AF819" s="219"/>
      <c r="AG819" s="219"/>
      <c r="AH819" s="219"/>
      <c r="AI819" s="219"/>
      <c r="AJ819" s="219"/>
      <c r="AK819" s="219"/>
      <c r="AL819" s="219"/>
      <c r="AM819" s="219"/>
      <c r="AN819" s="219"/>
      <c r="AO819" s="219"/>
      <c r="AP819" s="219"/>
      <c r="AQ819" s="219"/>
      <c r="AR819" s="219"/>
      <c r="AS819" s="219"/>
      <c r="AT819" s="219"/>
      <c r="AU819" s="219"/>
      <c r="AV819" s="219"/>
      <c r="AW819" s="219"/>
      <c r="AX819" s="219"/>
      <c r="AY819" s="219"/>
      <c r="AZ819" s="219"/>
      <c r="BA819" s="219"/>
      <c r="BB819" s="219"/>
      <c r="BC819" s="219"/>
      <c r="BD819" s="219"/>
      <c r="BE819" s="219"/>
      <c r="BF819" s="219"/>
      <c r="BG819" s="219"/>
      <c r="BH819" s="190">
        <v>0</v>
      </c>
      <c r="BI819" s="190"/>
      <c r="BJ819" s="190"/>
      <c r="BK819" s="190"/>
      <c r="BL819" s="190"/>
      <c r="BM819" s="190"/>
      <c r="BN819" s="190"/>
      <c r="BO819" s="190"/>
      <c r="BP819" s="190"/>
      <c r="BQ819" s="190"/>
      <c r="BR819" s="190"/>
      <c r="BS819" s="190"/>
      <c r="BT819" s="190"/>
      <c r="BU819" s="190"/>
      <c r="BV819" s="190"/>
      <c r="BW819" s="190"/>
      <c r="BX819" s="190"/>
      <c r="BY819" s="190"/>
      <c r="BZ819" s="190"/>
      <c r="CA819" s="190"/>
      <c r="CB819" s="191">
        <v>0</v>
      </c>
      <c r="CC819" s="191"/>
      <c r="CD819" s="191"/>
      <c r="CE819" s="191"/>
      <c r="CF819" s="191"/>
      <c r="CG819" s="191"/>
      <c r="CH819" s="191"/>
      <c r="CI819" s="191"/>
      <c r="CJ819" s="191"/>
      <c r="CK819" s="191"/>
      <c r="CL819" s="191"/>
      <c r="CM819" s="191"/>
      <c r="CN819" s="191"/>
      <c r="CO819" s="191"/>
      <c r="CP819" s="191"/>
    </row>
    <row r="820" spans="1:94" ht="15.75" customHeight="1">
      <c r="A820" s="218"/>
      <c r="B820" s="218"/>
      <c r="C820" s="219" t="s">
        <v>1207</v>
      </c>
      <c r="D820" s="219"/>
      <c r="E820" s="219"/>
      <c r="F820" s="219"/>
      <c r="G820" s="219"/>
      <c r="H820" s="219"/>
      <c r="I820" s="219"/>
      <c r="J820" s="219"/>
      <c r="K820" s="219"/>
      <c r="L820" s="219"/>
      <c r="M820" s="219"/>
      <c r="N820" s="219"/>
      <c r="O820" s="219"/>
      <c r="P820" s="219"/>
      <c r="Q820" s="219"/>
      <c r="R820" s="219"/>
      <c r="S820" s="219"/>
      <c r="T820" s="219"/>
      <c r="U820" s="219"/>
      <c r="V820" s="219"/>
      <c r="W820" s="219"/>
      <c r="X820" s="219"/>
      <c r="Y820" s="219"/>
      <c r="Z820" s="219"/>
      <c r="AA820" s="219"/>
      <c r="AB820" s="219"/>
      <c r="AC820" s="219"/>
      <c r="AD820" s="219"/>
      <c r="AE820" s="219"/>
      <c r="AF820" s="219"/>
      <c r="AG820" s="219"/>
      <c r="AH820" s="219"/>
      <c r="AI820" s="219"/>
      <c r="AJ820" s="219"/>
      <c r="AK820" s="219"/>
      <c r="AL820" s="219"/>
      <c r="AM820" s="219"/>
      <c r="AN820" s="219"/>
      <c r="AO820" s="219"/>
      <c r="AP820" s="219"/>
      <c r="AQ820" s="219"/>
      <c r="AR820" s="219"/>
      <c r="AS820" s="219"/>
      <c r="AT820" s="219"/>
      <c r="AU820" s="219"/>
      <c r="AV820" s="219"/>
      <c r="AW820" s="219"/>
      <c r="AX820" s="219"/>
      <c r="AY820" s="219"/>
      <c r="AZ820" s="219"/>
      <c r="BA820" s="219"/>
      <c r="BB820" s="219"/>
      <c r="BC820" s="219"/>
      <c r="BD820" s="219"/>
      <c r="BE820" s="219"/>
      <c r="BF820" s="219"/>
      <c r="BG820" s="219"/>
      <c r="BH820" s="190">
        <v>0</v>
      </c>
      <c r="BI820" s="190"/>
      <c r="BJ820" s="190"/>
      <c r="BK820" s="190"/>
      <c r="BL820" s="190"/>
      <c r="BM820" s="190"/>
      <c r="BN820" s="190"/>
      <c r="BO820" s="190"/>
      <c r="BP820" s="190"/>
      <c r="BQ820" s="190"/>
      <c r="BR820" s="190"/>
      <c r="BS820" s="190"/>
      <c r="BT820" s="190"/>
      <c r="BU820" s="190"/>
      <c r="BV820" s="190"/>
      <c r="BW820" s="190"/>
      <c r="BX820" s="190"/>
      <c r="BY820" s="190"/>
      <c r="BZ820" s="190"/>
      <c r="CA820" s="190"/>
      <c r="CB820" s="191">
        <v>0</v>
      </c>
      <c r="CC820" s="191"/>
      <c r="CD820" s="191"/>
      <c r="CE820" s="191"/>
      <c r="CF820" s="191"/>
      <c r="CG820" s="191"/>
      <c r="CH820" s="191"/>
      <c r="CI820" s="191"/>
      <c r="CJ820" s="191"/>
      <c r="CK820" s="191"/>
      <c r="CL820" s="191"/>
      <c r="CM820" s="191"/>
      <c r="CN820" s="191"/>
      <c r="CO820" s="191"/>
      <c r="CP820" s="191"/>
    </row>
    <row r="821" spans="1:94" ht="15.75" customHeight="1">
      <c r="A821" s="218"/>
      <c r="B821" s="218"/>
      <c r="C821" s="219" t="s">
        <v>1208</v>
      </c>
      <c r="D821" s="219"/>
      <c r="E821" s="219"/>
      <c r="F821" s="219"/>
      <c r="G821" s="219"/>
      <c r="H821" s="219"/>
      <c r="I821" s="219"/>
      <c r="J821" s="219"/>
      <c r="K821" s="219"/>
      <c r="L821" s="219"/>
      <c r="M821" s="219"/>
      <c r="N821" s="219"/>
      <c r="O821" s="219"/>
      <c r="P821" s="219"/>
      <c r="Q821" s="219"/>
      <c r="R821" s="219"/>
      <c r="S821" s="219"/>
      <c r="T821" s="219"/>
      <c r="U821" s="219"/>
      <c r="V821" s="219"/>
      <c r="W821" s="219"/>
      <c r="X821" s="219"/>
      <c r="Y821" s="219"/>
      <c r="Z821" s="219"/>
      <c r="AA821" s="219"/>
      <c r="AB821" s="219"/>
      <c r="AC821" s="219"/>
      <c r="AD821" s="219"/>
      <c r="AE821" s="219"/>
      <c r="AF821" s="219"/>
      <c r="AG821" s="219"/>
      <c r="AH821" s="219"/>
      <c r="AI821" s="219"/>
      <c r="AJ821" s="219"/>
      <c r="AK821" s="219"/>
      <c r="AL821" s="219"/>
      <c r="AM821" s="219"/>
      <c r="AN821" s="219"/>
      <c r="AO821" s="219"/>
      <c r="AP821" s="219"/>
      <c r="AQ821" s="219"/>
      <c r="AR821" s="219"/>
      <c r="AS821" s="219"/>
      <c r="AT821" s="219"/>
      <c r="AU821" s="219"/>
      <c r="AV821" s="219"/>
      <c r="AW821" s="219"/>
      <c r="AX821" s="219"/>
      <c r="AY821" s="219"/>
      <c r="AZ821" s="219"/>
      <c r="BA821" s="219"/>
      <c r="BB821" s="219"/>
      <c r="BC821" s="219"/>
      <c r="BD821" s="219"/>
      <c r="BE821" s="219"/>
      <c r="BF821" s="219"/>
      <c r="BG821" s="219"/>
      <c r="BH821" s="190">
        <v>0</v>
      </c>
      <c r="BI821" s="190"/>
      <c r="BJ821" s="190"/>
      <c r="BK821" s="190"/>
      <c r="BL821" s="190"/>
      <c r="BM821" s="190"/>
      <c r="BN821" s="190"/>
      <c r="BO821" s="190"/>
      <c r="BP821" s="190"/>
      <c r="BQ821" s="190"/>
      <c r="BR821" s="190"/>
      <c r="BS821" s="190"/>
      <c r="BT821" s="190"/>
      <c r="BU821" s="190"/>
      <c r="BV821" s="190"/>
      <c r="BW821" s="190"/>
      <c r="BX821" s="190"/>
      <c r="BY821" s="190"/>
      <c r="BZ821" s="190"/>
      <c r="CA821" s="190"/>
      <c r="CB821" s="191">
        <v>0</v>
      </c>
      <c r="CC821" s="191"/>
      <c r="CD821" s="191"/>
      <c r="CE821" s="191"/>
      <c r="CF821" s="191"/>
      <c r="CG821" s="191"/>
      <c r="CH821" s="191"/>
      <c r="CI821" s="191"/>
      <c r="CJ821" s="191"/>
      <c r="CK821" s="191"/>
      <c r="CL821" s="191"/>
      <c r="CM821" s="191"/>
      <c r="CN821" s="191"/>
      <c r="CO821" s="191"/>
      <c r="CP821" s="191"/>
    </row>
    <row r="822" spans="1:94" ht="15.75" customHeight="1">
      <c r="A822" s="216"/>
      <c r="B822" s="216"/>
      <c r="C822" s="217" t="s">
        <v>467</v>
      </c>
      <c r="D822" s="217"/>
      <c r="E822" s="217"/>
      <c r="F822" s="217"/>
      <c r="G822" s="217"/>
      <c r="H822" s="217"/>
      <c r="I822" s="217"/>
      <c r="J822" s="217"/>
      <c r="K822" s="217"/>
      <c r="L822" s="217"/>
      <c r="M822" s="217"/>
      <c r="N822" s="217"/>
      <c r="O822" s="217"/>
      <c r="P822" s="217"/>
      <c r="Q822" s="217"/>
      <c r="R822" s="217"/>
      <c r="S822" s="217"/>
      <c r="T822" s="217"/>
      <c r="U822" s="217"/>
      <c r="V822" s="217"/>
      <c r="W822" s="217"/>
      <c r="X822" s="217"/>
      <c r="Y822" s="217"/>
      <c r="Z822" s="217"/>
      <c r="AA822" s="217"/>
      <c r="AB822" s="217"/>
      <c r="AC822" s="217"/>
      <c r="AD822" s="217"/>
      <c r="AE822" s="217"/>
      <c r="AF822" s="217"/>
      <c r="AG822" s="217"/>
      <c r="AH822" s="217"/>
      <c r="AI822" s="217"/>
      <c r="AJ822" s="217"/>
      <c r="AK822" s="217"/>
      <c r="AL822" s="217"/>
      <c r="AM822" s="217"/>
      <c r="AN822" s="217"/>
      <c r="AO822" s="217"/>
      <c r="AP822" s="217"/>
      <c r="AQ822" s="217"/>
      <c r="AR822" s="217"/>
      <c r="AS822" s="217"/>
      <c r="AT822" s="217"/>
      <c r="AU822" s="217"/>
      <c r="AV822" s="217"/>
      <c r="AW822" s="217"/>
      <c r="AX822" s="217"/>
      <c r="AY822" s="217"/>
      <c r="AZ822" s="217"/>
      <c r="BA822" s="217"/>
      <c r="BB822" s="217"/>
      <c r="BC822" s="217"/>
      <c r="BD822" s="217"/>
      <c r="BE822" s="217"/>
      <c r="BF822" s="217"/>
      <c r="BG822" s="217"/>
      <c r="BH822" s="196">
        <v>0</v>
      </c>
      <c r="BI822" s="196"/>
      <c r="BJ822" s="196"/>
      <c r="BK822" s="196"/>
      <c r="BL822" s="196"/>
      <c r="BM822" s="196"/>
      <c r="BN822" s="196"/>
      <c r="BO822" s="196"/>
      <c r="BP822" s="196"/>
      <c r="BQ822" s="196"/>
      <c r="BR822" s="196"/>
      <c r="BS822" s="196"/>
      <c r="BT822" s="196"/>
      <c r="BU822" s="196"/>
      <c r="BV822" s="196"/>
      <c r="BW822" s="196"/>
      <c r="BX822" s="196"/>
      <c r="BY822" s="196"/>
      <c r="BZ822" s="196"/>
      <c r="CA822" s="196"/>
      <c r="CB822" s="197">
        <v>0</v>
      </c>
      <c r="CC822" s="197"/>
      <c r="CD822" s="197"/>
      <c r="CE822" s="197"/>
      <c r="CF822" s="197"/>
      <c r="CG822" s="197"/>
      <c r="CH822" s="197"/>
      <c r="CI822" s="197"/>
      <c r="CJ822" s="197"/>
      <c r="CK822" s="197"/>
      <c r="CL822" s="197"/>
      <c r="CM822" s="197"/>
      <c r="CN822" s="197"/>
      <c r="CO822" s="197"/>
      <c r="CP822" s="197"/>
    </row>
    <row r="823" spans="1:94" ht="15.75" customHeight="1">
      <c r="A823" s="218"/>
      <c r="B823" s="218"/>
      <c r="C823" s="219"/>
      <c r="D823" s="219"/>
      <c r="E823" s="219"/>
      <c r="F823" s="219"/>
      <c r="G823" s="219"/>
      <c r="H823" s="219"/>
      <c r="I823" s="219"/>
      <c r="J823" s="219"/>
      <c r="K823" s="219"/>
      <c r="L823" s="219"/>
      <c r="M823" s="219"/>
      <c r="N823" s="219"/>
      <c r="O823" s="219"/>
      <c r="P823" s="219"/>
      <c r="Q823" s="219"/>
      <c r="R823" s="219"/>
      <c r="S823" s="219"/>
      <c r="T823" s="219"/>
      <c r="U823" s="219"/>
      <c r="V823" s="219"/>
      <c r="W823" s="219"/>
      <c r="X823" s="219"/>
      <c r="Y823" s="219"/>
      <c r="Z823" s="219"/>
      <c r="AA823" s="219"/>
      <c r="AB823" s="219"/>
      <c r="AC823" s="219"/>
      <c r="AD823" s="219"/>
      <c r="AE823" s="219"/>
      <c r="AF823" s="219"/>
      <c r="AG823" s="219"/>
      <c r="AH823" s="219"/>
      <c r="AI823" s="219"/>
      <c r="AJ823" s="219"/>
      <c r="AK823" s="219"/>
      <c r="AL823" s="219"/>
      <c r="AM823" s="219"/>
      <c r="AN823" s="219"/>
      <c r="AO823" s="219"/>
      <c r="AP823" s="219"/>
      <c r="AQ823" s="219"/>
      <c r="AR823" s="219"/>
      <c r="AS823" s="219"/>
      <c r="AT823" s="219"/>
      <c r="AU823" s="219"/>
      <c r="AV823" s="219"/>
      <c r="AW823" s="219"/>
      <c r="AX823" s="219"/>
      <c r="AY823" s="219"/>
      <c r="AZ823" s="219"/>
      <c r="BA823" s="219"/>
      <c r="BB823" s="219"/>
      <c r="BC823" s="219"/>
      <c r="BD823" s="219"/>
      <c r="BE823" s="219"/>
      <c r="BF823" s="219"/>
      <c r="BG823" s="219"/>
      <c r="BH823" s="190">
        <v>0</v>
      </c>
      <c r="BI823" s="190"/>
      <c r="BJ823" s="190"/>
      <c r="BK823" s="190"/>
      <c r="BL823" s="190"/>
      <c r="BM823" s="190"/>
      <c r="BN823" s="190"/>
      <c r="BO823" s="190"/>
      <c r="BP823" s="190"/>
      <c r="BQ823" s="190"/>
      <c r="BR823" s="190"/>
      <c r="BS823" s="190"/>
      <c r="BT823" s="190"/>
      <c r="BU823" s="190"/>
      <c r="BV823" s="190"/>
      <c r="BW823" s="190"/>
      <c r="BX823" s="190"/>
      <c r="BY823" s="190"/>
      <c r="BZ823" s="190"/>
      <c r="CA823" s="190"/>
      <c r="CB823" s="191">
        <v>0</v>
      </c>
      <c r="CC823" s="191"/>
      <c r="CD823" s="191"/>
      <c r="CE823" s="191"/>
      <c r="CF823" s="191"/>
      <c r="CG823" s="191"/>
      <c r="CH823" s="191"/>
      <c r="CI823" s="191"/>
      <c r="CJ823" s="191"/>
      <c r="CK823" s="191"/>
      <c r="CL823" s="191"/>
      <c r="CM823" s="191"/>
      <c r="CN823" s="191"/>
      <c r="CO823" s="191"/>
      <c r="CP823" s="191"/>
    </row>
    <row r="824" spans="1:94" ht="15.75" customHeight="1">
      <c r="A824" s="216"/>
      <c r="B824" s="216"/>
      <c r="C824" s="217" t="s">
        <v>1342</v>
      </c>
      <c r="D824" s="217"/>
      <c r="E824" s="217"/>
      <c r="F824" s="217"/>
      <c r="G824" s="217"/>
      <c r="H824" s="217"/>
      <c r="I824" s="217"/>
      <c r="J824" s="217"/>
      <c r="K824" s="217"/>
      <c r="L824" s="217"/>
      <c r="M824" s="217"/>
      <c r="N824" s="217"/>
      <c r="O824" s="217"/>
      <c r="P824" s="217"/>
      <c r="Q824" s="217"/>
      <c r="R824" s="217"/>
      <c r="S824" s="217"/>
      <c r="T824" s="217"/>
      <c r="U824" s="217"/>
      <c r="V824" s="217"/>
      <c r="W824" s="217"/>
      <c r="X824" s="217"/>
      <c r="Y824" s="217"/>
      <c r="Z824" s="217"/>
      <c r="AA824" s="217"/>
      <c r="AB824" s="217"/>
      <c r="AC824" s="217"/>
      <c r="AD824" s="217"/>
      <c r="AE824" s="217"/>
      <c r="AF824" s="217"/>
      <c r="AG824" s="217"/>
      <c r="AH824" s="217"/>
      <c r="AI824" s="217"/>
      <c r="AJ824" s="217"/>
      <c r="AK824" s="217"/>
      <c r="AL824" s="217"/>
      <c r="AM824" s="217"/>
      <c r="AN824" s="217"/>
      <c r="AO824" s="217"/>
      <c r="AP824" s="217"/>
      <c r="AQ824" s="217"/>
      <c r="AR824" s="217"/>
      <c r="AS824" s="217"/>
      <c r="AT824" s="217"/>
      <c r="AU824" s="217"/>
      <c r="AV824" s="217"/>
      <c r="AW824" s="217"/>
      <c r="AX824" s="217"/>
      <c r="AY824" s="217"/>
      <c r="AZ824" s="217"/>
      <c r="BA824" s="217"/>
      <c r="BB824" s="217"/>
      <c r="BC824" s="217"/>
      <c r="BD824" s="217"/>
      <c r="BE824" s="217"/>
      <c r="BF824" s="217"/>
      <c r="BG824" s="217"/>
      <c r="BH824" s="196">
        <v>0</v>
      </c>
      <c r="BI824" s="196"/>
      <c r="BJ824" s="196"/>
      <c r="BK824" s="196"/>
      <c r="BL824" s="196"/>
      <c r="BM824" s="196"/>
      <c r="BN824" s="196"/>
      <c r="BO824" s="196"/>
      <c r="BP824" s="196"/>
      <c r="BQ824" s="196"/>
      <c r="BR824" s="196"/>
      <c r="BS824" s="196"/>
      <c r="BT824" s="196"/>
      <c r="BU824" s="196"/>
      <c r="BV824" s="196"/>
      <c r="BW824" s="196"/>
      <c r="BX824" s="196"/>
      <c r="BY824" s="196"/>
      <c r="BZ824" s="196"/>
      <c r="CA824" s="196"/>
      <c r="CB824" s="197">
        <v>0</v>
      </c>
      <c r="CC824" s="197"/>
      <c r="CD824" s="197"/>
      <c r="CE824" s="197"/>
      <c r="CF824" s="197"/>
      <c r="CG824" s="197"/>
      <c r="CH824" s="197"/>
      <c r="CI824" s="197"/>
      <c r="CJ824" s="197"/>
      <c r="CK824" s="197"/>
      <c r="CL824" s="197"/>
      <c r="CM824" s="197"/>
      <c r="CN824" s="197"/>
      <c r="CO824" s="197"/>
      <c r="CP824" s="197"/>
    </row>
    <row r="825" spans="1:94" ht="15.75" customHeight="1">
      <c r="A825" s="218"/>
      <c r="B825" s="218"/>
      <c r="C825" s="219" t="s">
        <v>1206</v>
      </c>
      <c r="D825" s="219"/>
      <c r="E825" s="219"/>
      <c r="F825" s="219"/>
      <c r="G825" s="219"/>
      <c r="H825" s="219"/>
      <c r="I825" s="219"/>
      <c r="J825" s="219"/>
      <c r="K825" s="219"/>
      <c r="L825" s="219"/>
      <c r="M825" s="219"/>
      <c r="N825" s="219"/>
      <c r="O825" s="219"/>
      <c r="P825" s="219"/>
      <c r="Q825" s="219"/>
      <c r="R825" s="219"/>
      <c r="S825" s="219"/>
      <c r="T825" s="219"/>
      <c r="U825" s="219"/>
      <c r="V825" s="219"/>
      <c r="W825" s="219"/>
      <c r="X825" s="219"/>
      <c r="Y825" s="219"/>
      <c r="Z825" s="219"/>
      <c r="AA825" s="219"/>
      <c r="AB825" s="219"/>
      <c r="AC825" s="219"/>
      <c r="AD825" s="219"/>
      <c r="AE825" s="219"/>
      <c r="AF825" s="219"/>
      <c r="AG825" s="219"/>
      <c r="AH825" s="219"/>
      <c r="AI825" s="219"/>
      <c r="AJ825" s="219"/>
      <c r="AK825" s="219"/>
      <c r="AL825" s="219"/>
      <c r="AM825" s="219"/>
      <c r="AN825" s="219"/>
      <c r="AO825" s="219"/>
      <c r="AP825" s="219"/>
      <c r="AQ825" s="219"/>
      <c r="AR825" s="219"/>
      <c r="AS825" s="219"/>
      <c r="AT825" s="219"/>
      <c r="AU825" s="219"/>
      <c r="AV825" s="219"/>
      <c r="AW825" s="219"/>
      <c r="AX825" s="219"/>
      <c r="AY825" s="219"/>
      <c r="AZ825" s="219"/>
      <c r="BA825" s="219"/>
      <c r="BB825" s="219"/>
      <c r="BC825" s="219"/>
      <c r="BD825" s="219"/>
      <c r="BE825" s="219"/>
      <c r="BF825" s="219"/>
      <c r="BG825" s="219"/>
      <c r="BH825" s="190">
        <v>0</v>
      </c>
      <c r="BI825" s="190"/>
      <c r="BJ825" s="190"/>
      <c r="BK825" s="190"/>
      <c r="BL825" s="190"/>
      <c r="BM825" s="190"/>
      <c r="BN825" s="190"/>
      <c r="BO825" s="190"/>
      <c r="BP825" s="190"/>
      <c r="BQ825" s="190"/>
      <c r="BR825" s="190"/>
      <c r="BS825" s="190"/>
      <c r="BT825" s="190"/>
      <c r="BU825" s="190"/>
      <c r="BV825" s="190"/>
      <c r="BW825" s="190"/>
      <c r="BX825" s="190"/>
      <c r="BY825" s="190"/>
      <c r="BZ825" s="190"/>
      <c r="CA825" s="190"/>
      <c r="CB825" s="191">
        <v>0</v>
      </c>
      <c r="CC825" s="191"/>
      <c r="CD825" s="191"/>
      <c r="CE825" s="191"/>
      <c r="CF825" s="191"/>
      <c r="CG825" s="191"/>
      <c r="CH825" s="191"/>
      <c r="CI825" s="191"/>
      <c r="CJ825" s="191"/>
      <c r="CK825" s="191"/>
      <c r="CL825" s="191"/>
      <c r="CM825" s="191"/>
      <c r="CN825" s="191"/>
      <c r="CO825" s="191"/>
      <c r="CP825" s="191"/>
    </row>
    <row r="826" spans="1:94" ht="15.75" customHeight="1">
      <c r="A826" s="218"/>
      <c r="B826" s="218"/>
      <c r="C826" s="219" t="s">
        <v>1207</v>
      </c>
      <c r="D826" s="219"/>
      <c r="E826" s="219"/>
      <c r="F826" s="219"/>
      <c r="G826" s="219"/>
      <c r="H826" s="219"/>
      <c r="I826" s="219"/>
      <c r="J826" s="219"/>
      <c r="K826" s="219"/>
      <c r="L826" s="219"/>
      <c r="M826" s="219"/>
      <c r="N826" s="219"/>
      <c r="O826" s="219"/>
      <c r="P826" s="219"/>
      <c r="Q826" s="219"/>
      <c r="R826" s="219"/>
      <c r="S826" s="219"/>
      <c r="T826" s="219"/>
      <c r="U826" s="219"/>
      <c r="V826" s="219"/>
      <c r="W826" s="219"/>
      <c r="X826" s="219"/>
      <c r="Y826" s="219"/>
      <c r="Z826" s="219"/>
      <c r="AA826" s="219"/>
      <c r="AB826" s="219"/>
      <c r="AC826" s="219"/>
      <c r="AD826" s="219"/>
      <c r="AE826" s="219"/>
      <c r="AF826" s="219"/>
      <c r="AG826" s="219"/>
      <c r="AH826" s="219"/>
      <c r="AI826" s="219"/>
      <c r="AJ826" s="219"/>
      <c r="AK826" s="219"/>
      <c r="AL826" s="219"/>
      <c r="AM826" s="219"/>
      <c r="AN826" s="219"/>
      <c r="AO826" s="219"/>
      <c r="AP826" s="219"/>
      <c r="AQ826" s="219"/>
      <c r="AR826" s="219"/>
      <c r="AS826" s="219"/>
      <c r="AT826" s="219"/>
      <c r="AU826" s="219"/>
      <c r="AV826" s="219"/>
      <c r="AW826" s="219"/>
      <c r="AX826" s="219"/>
      <c r="AY826" s="219"/>
      <c r="AZ826" s="219"/>
      <c r="BA826" s="219"/>
      <c r="BB826" s="219"/>
      <c r="BC826" s="219"/>
      <c r="BD826" s="219"/>
      <c r="BE826" s="219"/>
      <c r="BF826" s="219"/>
      <c r="BG826" s="219"/>
      <c r="BH826" s="190">
        <v>0</v>
      </c>
      <c r="BI826" s="190"/>
      <c r="BJ826" s="190"/>
      <c r="BK826" s="190"/>
      <c r="BL826" s="190"/>
      <c r="BM826" s="190"/>
      <c r="BN826" s="190"/>
      <c r="BO826" s="190"/>
      <c r="BP826" s="190"/>
      <c r="BQ826" s="190"/>
      <c r="BR826" s="190"/>
      <c r="BS826" s="190"/>
      <c r="BT826" s="190"/>
      <c r="BU826" s="190"/>
      <c r="BV826" s="190"/>
      <c r="BW826" s="190"/>
      <c r="BX826" s="190"/>
      <c r="BY826" s="190"/>
      <c r="BZ826" s="190"/>
      <c r="CA826" s="190"/>
      <c r="CB826" s="191">
        <v>0</v>
      </c>
      <c r="CC826" s="191"/>
      <c r="CD826" s="191"/>
      <c r="CE826" s="191"/>
      <c r="CF826" s="191"/>
      <c r="CG826" s="191"/>
      <c r="CH826" s="191"/>
      <c r="CI826" s="191"/>
      <c r="CJ826" s="191"/>
      <c r="CK826" s="191"/>
      <c r="CL826" s="191"/>
      <c r="CM826" s="191"/>
      <c r="CN826" s="191"/>
      <c r="CO826" s="191"/>
      <c r="CP826" s="191"/>
    </row>
    <row r="827" spans="1:94" ht="15.75" customHeight="1">
      <c r="A827" s="218"/>
      <c r="B827" s="218"/>
      <c r="C827" s="219" t="s">
        <v>1208</v>
      </c>
      <c r="D827" s="219"/>
      <c r="E827" s="219"/>
      <c r="F827" s="219"/>
      <c r="G827" s="219"/>
      <c r="H827" s="219"/>
      <c r="I827" s="219"/>
      <c r="J827" s="219"/>
      <c r="K827" s="219"/>
      <c r="L827" s="219"/>
      <c r="M827" s="219"/>
      <c r="N827" s="219"/>
      <c r="O827" s="219"/>
      <c r="P827" s="219"/>
      <c r="Q827" s="219"/>
      <c r="R827" s="219"/>
      <c r="S827" s="219"/>
      <c r="T827" s="219"/>
      <c r="U827" s="219"/>
      <c r="V827" s="219"/>
      <c r="W827" s="219"/>
      <c r="X827" s="219"/>
      <c r="Y827" s="219"/>
      <c r="Z827" s="219"/>
      <c r="AA827" s="219"/>
      <c r="AB827" s="219"/>
      <c r="AC827" s="219"/>
      <c r="AD827" s="219"/>
      <c r="AE827" s="219"/>
      <c r="AF827" s="219"/>
      <c r="AG827" s="219"/>
      <c r="AH827" s="219"/>
      <c r="AI827" s="219"/>
      <c r="AJ827" s="219"/>
      <c r="AK827" s="219"/>
      <c r="AL827" s="219"/>
      <c r="AM827" s="219"/>
      <c r="AN827" s="219"/>
      <c r="AO827" s="219"/>
      <c r="AP827" s="219"/>
      <c r="AQ827" s="219"/>
      <c r="AR827" s="219"/>
      <c r="AS827" s="219"/>
      <c r="AT827" s="219"/>
      <c r="AU827" s="219"/>
      <c r="AV827" s="219"/>
      <c r="AW827" s="219"/>
      <c r="AX827" s="219"/>
      <c r="AY827" s="219"/>
      <c r="AZ827" s="219"/>
      <c r="BA827" s="219"/>
      <c r="BB827" s="219"/>
      <c r="BC827" s="219"/>
      <c r="BD827" s="219"/>
      <c r="BE827" s="219"/>
      <c r="BF827" s="219"/>
      <c r="BG827" s="219"/>
      <c r="BH827" s="190">
        <v>0</v>
      </c>
      <c r="BI827" s="190"/>
      <c r="BJ827" s="190"/>
      <c r="BK827" s="190"/>
      <c r="BL827" s="190"/>
      <c r="BM827" s="190"/>
      <c r="BN827" s="190"/>
      <c r="BO827" s="190"/>
      <c r="BP827" s="190"/>
      <c r="BQ827" s="190"/>
      <c r="BR827" s="190"/>
      <c r="BS827" s="190"/>
      <c r="BT827" s="190"/>
      <c r="BU827" s="190"/>
      <c r="BV827" s="190"/>
      <c r="BW827" s="190"/>
      <c r="BX827" s="190"/>
      <c r="BY827" s="190"/>
      <c r="BZ827" s="190"/>
      <c r="CA827" s="190"/>
      <c r="CB827" s="191">
        <v>0</v>
      </c>
      <c r="CC827" s="191"/>
      <c r="CD827" s="191"/>
      <c r="CE827" s="191"/>
      <c r="CF827" s="191"/>
      <c r="CG827" s="191"/>
      <c r="CH827" s="191"/>
      <c r="CI827" s="191"/>
      <c r="CJ827" s="191"/>
      <c r="CK827" s="191"/>
      <c r="CL827" s="191"/>
      <c r="CM827" s="191"/>
      <c r="CN827" s="191"/>
      <c r="CO827" s="191"/>
      <c r="CP827" s="191"/>
    </row>
    <row r="828" spans="1:94" ht="15.75" customHeight="1">
      <c r="A828" s="216"/>
      <c r="B828" s="216"/>
      <c r="C828" s="217" t="s">
        <v>467</v>
      </c>
      <c r="D828" s="217"/>
      <c r="E828" s="217"/>
      <c r="F828" s="217"/>
      <c r="G828" s="217"/>
      <c r="H828" s="217"/>
      <c r="I828" s="217"/>
      <c r="J828" s="217"/>
      <c r="K828" s="217"/>
      <c r="L828" s="217"/>
      <c r="M828" s="217"/>
      <c r="N828" s="217"/>
      <c r="O828" s="217"/>
      <c r="P828" s="217"/>
      <c r="Q828" s="217"/>
      <c r="R828" s="217"/>
      <c r="S828" s="217"/>
      <c r="T828" s="217"/>
      <c r="U828" s="217"/>
      <c r="V828" s="217"/>
      <c r="W828" s="217"/>
      <c r="X828" s="217"/>
      <c r="Y828" s="217"/>
      <c r="Z828" s="217"/>
      <c r="AA828" s="217"/>
      <c r="AB828" s="217"/>
      <c r="AC828" s="217"/>
      <c r="AD828" s="217"/>
      <c r="AE828" s="217"/>
      <c r="AF828" s="217"/>
      <c r="AG828" s="217"/>
      <c r="AH828" s="217"/>
      <c r="AI828" s="217"/>
      <c r="AJ828" s="217"/>
      <c r="AK828" s="217"/>
      <c r="AL828" s="217"/>
      <c r="AM828" s="217"/>
      <c r="AN828" s="217"/>
      <c r="AO828" s="217"/>
      <c r="AP828" s="217"/>
      <c r="AQ828" s="217"/>
      <c r="AR828" s="217"/>
      <c r="AS828" s="217"/>
      <c r="AT828" s="217"/>
      <c r="AU828" s="217"/>
      <c r="AV828" s="217"/>
      <c r="AW828" s="217"/>
      <c r="AX828" s="217"/>
      <c r="AY828" s="217"/>
      <c r="AZ828" s="217"/>
      <c r="BA828" s="217"/>
      <c r="BB828" s="217"/>
      <c r="BC828" s="217"/>
      <c r="BD828" s="217"/>
      <c r="BE828" s="217"/>
      <c r="BF828" s="217"/>
      <c r="BG828" s="217"/>
      <c r="BH828" s="196">
        <v>0</v>
      </c>
      <c r="BI828" s="196"/>
      <c r="BJ828" s="196"/>
      <c r="BK828" s="196"/>
      <c r="BL828" s="196"/>
      <c r="BM828" s="196"/>
      <c r="BN828" s="196"/>
      <c r="BO828" s="196"/>
      <c r="BP828" s="196"/>
      <c r="BQ828" s="196"/>
      <c r="BR828" s="196"/>
      <c r="BS828" s="196"/>
      <c r="BT828" s="196"/>
      <c r="BU828" s="196"/>
      <c r="BV828" s="196"/>
      <c r="BW828" s="196"/>
      <c r="BX828" s="196"/>
      <c r="BY828" s="196"/>
      <c r="BZ828" s="196"/>
      <c r="CA828" s="196"/>
      <c r="CB828" s="197">
        <v>0</v>
      </c>
      <c r="CC828" s="197"/>
      <c r="CD828" s="197"/>
      <c r="CE828" s="197"/>
      <c r="CF828" s="197"/>
      <c r="CG828" s="197"/>
      <c r="CH828" s="197"/>
      <c r="CI828" s="197"/>
      <c r="CJ828" s="197"/>
      <c r="CK828" s="197"/>
      <c r="CL828" s="197"/>
      <c r="CM828" s="197"/>
      <c r="CN828" s="197"/>
      <c r="CO828" s="197"/>
      <c r="CP828" s="197"/>
    </row>
    <row r="829" spans="1:94" ht="15.75" customHeight="1">
      <c r="A829" s="218"/>
      <c r="B829" s="218"/>
      <c r="C829" s="219"/>
      <c r="D829" s="219"/>
      <c r="E829" s="219"/>
      <c r="F829" s="219"/>
      <c r="G829" s="219"/>
      <c r="H829" s="219"/>
      <c r="I829" s="219"/>
      <c r="J829" s="219"/>
      <c r="K829" s="219"/>
      <c r="L829" s="219"/>
      <c r="M829" s="219"/>
      <c r="N829" s="219"/>
      <c r="O829" s="219"/>
      <c r="P829" s="219"/>
      <c r="Q829" s="219"/>
      <c r="R829" s="219"/>
      <c r="S829" s="219"/>
      <c r="T829" s="219"/>
      <c r="U829" s="219"/>
      <c r="V829" s="219"/>
      <c r="W829" s="219"/>
      <c r="X829" s="219"/>
      <c r="Y829" s="219"/>
      <c r="Z829" s="219"/>
      <c r="AA829" s="219"/>
      <c r="AB829" s="219"/>
      <c r="AC829" s="219"/>
      <c r="AD829" s="219"/>
      <c r="AE829" s="219"/>
      <c r="AF829" s="219"/>
      <c r="AG829" s="219"/>
      <c r="AH829" s="219"/>
      <c r="AI829" s="219"/>
      <c r="AJ829" s="219"/>
      <c r="AK829" s="219"/>
      <c r="AL829" s="219"/>
      <c r="AM829" s="219"/>
      <c r="AN829" s="219"/>
      <c r="AO829" s="219"/>
      <c r="AP829" s="219"/>
      <c r="AQ829" s="219"/>
      <c r="AR829" s="219"/>
      <c r="AS829" s="219"/>
      <c r="AT829" s="219"/>
      <c r="AU829" s="219"/>
      <c r="AV829" s="219"/>
      <c r="AW829" s="219"/>
      <c r="AX829" s="219"/>
      <c r="AY829" s="219"/>
      <c r="AZ829" s="219"/>
      <c r="BA829" s="219"/>
      <c r="BB829" s="219"/>
      <c r="BC829" s="219"/>
      <c r="BD829" s="219"/>
      <c r="BE829" s="219"/>
      <c r="BF829" s="219"/>
      <c r="BG829" s="219"/>
      <c r="BH829" s="190">
        <v>0</v>
      </c>
      <c r="BI829" s="190"/>
      <c r="BJ829" s="190"/>
      <c r="BK829" s="190"/>
      <c r="BL829" s="190"/>
      <c r="BM829" s="190"/>
      <c r="BN829" s="190"/>
      <c r="BO829" s="190"/>
      <c r="BP829" s="190"/>
      <c r="BQ829" s="190"/>
      <c r="BR829" s="190"/>
      <c r="BS829" s="190"/>
      <c r="BT829" s="190"/>
      <c r="BU829" s="190"/>
      <c r="BV829" s="190"/>
      <c r="BW829" s="190"/>
      <c r="BX829" s="190"/>
      <c r="BY829" s="190"/>
      <c r="BZ829" s="190"/>
      <c r="CA829" s="190"/>
      <c r="CB829" s="191">
        <v>0</v>
      </c>
      <c r="CC829" s="191"/>
      <c r="CD829" s="191"/>
      <c r="CE829" s="191"/>
      <c r="CF829" s="191"/>
      <c r="CG829" s="191"/>
      <c r="CH829" s="191"/>
      <c r="CI829" s="191"/>
      <c r="CJ829" s="191"/>
      <c r="CK829" s="191"/>
      <c r="CL829" s="191"/>
      <c r="CM829" s="191"/>
      <c r="CN829" s="191"/>
      <c r="CO829" s="191"/>
      <c r="CP829" s="191"/>
    </row>
    <row r="830" spans="1:94" ht="15.75" customHeight="1">
      <c r="A830" s="216"/>
      <c r="B830" s="216"/>
      <c r="C830" s="217" t="s">
        <v>1343</v>
      </c>
      <c r="D830" s="217"/>
      <c r="E830" s="217"/>
      <c r="F830" s="217"/>
      <c r="G830" s="217"/>
      <c r="H830" s="217"/>
      <c r="I830" s="217"/>
      <c r="J830" s="217"/>
      <c r="K830" s="217"/>
      <c r="L830" s="217"/>
      <c r="M830" s="217"/>
      <c r="N830" s="217"/>
      <c r="O830" s="217"/>
      <c r="P830" s="217"/>
      <c r="Q830" s="217"/>
      <c r="R830" s="217"/>
      <c r="S830" s="217"/>
      <c r="T830" s="217"/>
      <c r="U830" s="217"/>
      <c r="V830" s="217"/>
      <c r="W830" s="217"/>
      <c r="X830" s="217"/>
      <c r="Y830" s="217"/>
      <c r="Z830" s="217"/>
      <c r="AA830" s="217"/>
      <c r="AB830" s="217"/>
      <c r="AC830" s="217"/>
      <c r="AD830" s="217"/>
      <c r="AE830" s="217"/>
      <c r="AF830" s="217"/>
      <c r="AG830" s="217"/>
      <c r="AH830" s="217"/>
      <c r="AI830" s="217"/>
      <c r="AJ830" s="217"/>
      <c r="AK830" s="217"/>
      <c r="AL830" s="217"/>
      <c r="AM830" s="217"/>
      <c r="AN830" s="217"/>
      <c r="AO830" s="217"/>
      <c r="AP830" s="217"/>
      <c r="AQ830" s="217"/>
      <c r="AR830" s="217"/>
      <c r="AS830" s="217"/>
      <c r="AT830" s="217"/>
      <c r="AU830" s="217"/>
      <c r="AV830" s="217"/>
      <c r="AW830" s="217"/>
      <c r="AX830" s="217"/>
      <c r="AY830" s="217"/>
      <c r="AZ830" s="217"/>
      <c r="BA830" s="217"/>
      <c r="BB830" s="217"/>
      <c r="BC830" s="217"/>
      <c r="BD830" s="217"/>
      <c r="BE830" s="217"/>
      <c r="BF830" s="217"/>
      <c r="BG830" s="217"/>
      <c r="BH830" s="196">
        <v>0</v>
      </c>
      <c r="BI830" s="196"/>
      <c r="BJ830" s="196"/>
      <c r="BK830" s="196"/>
      <c r="BL830" s="196"/>
      <c r="BM830" s="196"/>
      <c r="BN830" s="196"/>
      <c r="BO830" s="196"/>
      <c r="BP830" s="196"/>
      <c r="BQ830" s="196"/>
      <c r="BR830" s="196"/>
      <c r="BS830" s="196"/>
      <c r="BT830" s="196"/>
      <c r="BU830" s="196"/>
      <c r="BV830" s="196"/>
      <c r="BW830" s="196"/>
      <c r="BX830" s="196"/>
      <c r="BY830" s="196"/>
      <c r="BZ830" s="196"/>
      <c r="CA830" s="196"/>
      <c r="CB830" s="197">
        <v>0</v>
      </c>
      <c r="CC830" s="197"/>
      <c r="CD830" s="197"/>
      <c r="CE830" s="197"/>
      <c r="CF830" s="197"/>
      <c r="CG830" s="197"/>
      <c r="CH830" s="197"/>
      <c r="CI830" s="197"/>
      <c r="CJ830" s="197"/>
      <c r="CK830" s="197"/>
      <c r="CL830" s="197"/>
      <c r="CM830" s="197"/>
      <c r="CN830" s="197"/>
      <c r="CO830" s="197"/>
      <c r="CP830" s="197"/>
    </row>
    <row r="831" spans="1:94" ht="15.75" customHeight="1">
      <c r="A831" s="218"/>
      <c r="B831" s="218"/>
      <c r="C831" s="219" t="s">
        <v>1206</v>
      </c>
      <c r="D831" s="219"/>
      <c r="E831" s="219"/>
      <c r="F831" s="219"/>
      <c r="G831" s="219"/>
      <c r="H831" s="219"/>
      <c r="I831" s="219"/>
      <c r="J831" s="219"/>
      <c r="K831" s="219"/>
      <c r="L831" s="219"/>
      <c r="M831" s="219"/>
      <c r="N831" s="219"/>
      <c r="O831" s="219"/>
      <c r="P831" s="219"/>
      <c r="Q831" s="219"/>
      <c r="R831" s="219"/>
      <c r="S831" s="219"/>
      <c r="T831" s="219"/>
      <c r="U831" s="219"/>
      <c r="V831" s="219"/>
      <c r="W831" s="219"/>
      <c r="X831" s="219"/>
      <c r="Y831" s="219"/>
      <c r="Z831" s="219"/>
      <c r="AA831" s="219"/>
      <c r="AB831" s="219"/>
      <c r="AC831" s="219"/>
      <c r="AD831" s="219"/>
      <c r="AE831" s="219"/>
      <c r="AF831" s="219"/>
      <c r="AG831" s="219"/>
      <c r="AH831" s="219"/>
      <c r="AI831" s="219"/>
      <c r="AJ831" s="219"/>
      <c r="AK831" s="219"/>
      <c r="AL831" s="219"/>
      <c r="AM831" s="219"/>
      <c r="AN831" s="219"/>
      <c r="AO831" s="219"/>
      <c r="AP831" s="219"/>
      <c r="AQ831" s="219"/>
      <c r="AR831" s="219"/>
      <c r="AS831" s="219"/>
      <c r="AT831" s="219"/>
      <c r="AU831" s="219"/>
      <c r="AV831" s="219"/>
      <c r="AW831" s="219"/>
      <c r="AX831" s="219"/>
      <c r="AY831" s="219"/>
      <c r="AZ831" s="219"/>
      <c r="BA831" s="219"/>
      <c r="BB831" s="219"/>
      <c r="BC831" s="219"/>
      <c r="BD831" s="219"/>
      <c r="BE831" s="219"/>
      <c r="BF831" s="219"/>
      <c r="BG831" s="219"/>
      <c r="BH831" s="190">
        <v>0</v>
      </c>
      <c r="BI831" s="190"/>
      <c r="BJ831" s="190"/>
      <c r="BK831" s="190"/>
      <c r="BL831" s="190"/>
      <c r="BM831" s="190"/>
      <c r="BN831" s="190"/>
      <c r="BO831" s="190"/>
      <c r="BP831" s="190"/>
      <c r="BQ831" s="190"/>
      <c r="BR831" s="190"/>
      <c r="BS831" s="190"/>
      <c r="BT831" s="190"/>
      <c r="BU831" s="190"/>
      <c r="BV831" s="190"/>
      <c r="BW831" s="190"/>
      <c r="BX831" s="190"/>
      <c r="BY831" s="190"/>
      <c r="BZ831" s="190"/>
      <c r="CA831" s="190"/>
      <c r="CB831" s="191">
        <v>0</v>
      </c>
      <c r="CC831" s="191"/>
      <c r="CD831" s="191"/>
      <c r="CE831" s="191"/>
      <c r="CF831" s="191"/>
      <c r="CG831" s="191"/>
      <c r="CH831" s="191"/>
      <c r="CI831" s="191"/>
      <c r="CJ831" s="191"/>
      <c r="CK831" s="191"/>
      <c r="CL831" s="191"/>
      <c r="CM831" s="191"/>
      <c r="CN831" s="191"/>
      <c r="CO831" s="191"/>
      <c r="CP831" s="191"/>
    </row>
    <row r="832" spans="1:94" ht="15.75" customHeight="1">
      <c r="A832" s="218"/>
      <c r="B832" s="218"/>
      <c r="C832" s="219" t="s">
        <v>1207</v>
      </c>
      <c r="D832" s="219"/>
      <c r="E832" s="219"/>
      <c r="F832" s="219"/>
      <c r="G832" s="219"/>
      <c r="H832" s="219"/>
      <c r="I832" s="219"/>
      <c r="J832" s="219"/>
      <c r="K832" s="219"/>
      <c r="L832" s="219"/>
      <c r="M832" s="219"/>
      <c r="N832" s="219"/>
      <c r="O832" s="219"/>
      <c r="P832" s="219"/>
      <c r="Q832" s="219"/>
      <c r="R832" s="219"/>
      <c r="S832" s="219"/>
      <c r="T832" s="219"/>
      <c r="U832" s="219"/>
      <c r="V832" s="219"/>
      <c r="W832" s="219"/>
      <c r="X832" s="219"/>
      <c r="Y832" s="219"/>
      <c r="Z832" s="219"/>
      <c r="AA832" s="219"/>
      <c r="AB832" s="219"/>
      <c r="AC832" s="219"/>
      <c r="AD832" s="219"/>
      <c r="AE832" s="219"/>
      <c r="AF832" s="219"/>
      <c r="AG832" s="219"/>
      <c r="AH832" s="219"/>
      <c r="AI832" s="219"/>
      <c r="AJ832" s="219"/>
      <c r="AK832" s="219"/>
      <c r="AL832" s="219"/>
      <c r="AM832" s="219"/>
      <c r="AN832" s="219"/>
      <c r="AO832" s="219"/>
      <c r="AP832" s="219"/>
      <c r="AQ832" s="219"/>
      <c r="AR832" s="219"/>
      <c r="AS832" s="219"/>
      <c r="AT832" s="219"/>
      <c r="AU832" s="219"/>
      <c r="AV832" s="219"/>
      <c r="AW832" s="219"/>
      <c r="AX832" s="219"/>
      <c r="AY832" s="219"/>
      <c r="AZ832" s="219"/>
      <c r="BA832" s="219"/>
      <c r="BB832" s="219"/>
      <c r="BC832" s="219"/>
      <c r="BD832" s="219"/>
      <c r="BE832" s="219"/>
      <c r="BF832" s="219"/>
      <c r="BG832" s="219"/>
      <c r="BH832" s="190">
        <v>0</v>
      </c>
      <c r="BI832" s="190"/>
      <c r="BJ832" s="190"/>
      <c r="BK832" s="190"/>
      <c r="BL832" s="190"/>
      <c r="BM832" s="190"/>
      <c r="BN832" s="190"/>
      <c r="BO832" s="190"/>
      <c r="BP832" s="190"/>
      <c r="BQ832" s="190"/>
      <c r="BR832" s="190"/>
      <c r="BS832" s="190"/>
      <c r="BT832" s="190"/>
      <c r="BU832" s="190"/>
      <c r="BV832" s="190"/>
      <c r="BW832" s="190"/>
      <c r="BX832" s="190"/>
      <c r="BY832" s="190"/>
      <c r="BZ832" s="190"/>
      <c r="CA832" s="190"/>
      <c r="CB832" s="191">
        <v>0</v>
      </c>
      <c r="CC832" s="191"/>
      <c r="CD832" s="191"/>
      <c r="CE832" s="191"/>
      <c r="CF832" s="191"/>
      <c r="CG832" s="191"/>
      <c r="CH832" s="191"/>
      <c r="CI832" s="191"/>
      <c r="CJ832" s="191"/>
      <c r="CK832" s="191"/>
      <c r="CL832" s="191"/>
      <c r="CM832" s="191"/>
      <c r="CN832" s="191"/>
      <c r="CO832" s="191"/>
      <c r="CP832" s="191"/>
    </row>
    <row r="833" spans="1:94" ht="15.75" customHeight="1">
      <c r="A833" s="218"/>
      <c r="B833" s="218"/>
      <c r="C833" s="219" t="s">
        <v>1208</v>
      </c>
      <c r="D833" s="219"/>
      <c r="E833" s="219"/>
      <c r="F833" s="219"/>
      <c r="G833" s="219"/>
      <c r="H833" s="219"/>
      <c r="I833" s="219"/>
      <c r="J833" s="219"/>
      <c r="K833" s="219"/>
      <c r="L833" s="219"/>
      <c r="M833" s="219"/>
      <c r="N833" s="219"/>
      <c r="O833" s="219"/>
      <c r="P833" s="219"/>
      <c r="Q833" s="219"/>
      <c r="R833" s="219"/>
      <c r="S833" s="219"/>
      <c r="T833" s="219"/>
      <c r="U833" s="219"/>
      <c r="V833" s="219"/>
      <c r="W833" s="219"/>
      <c r="X833" s="219"/>
      <c r="Y833" s="219"/>
      <c r="Z833" s="219"/>
      <c r="AA833" s="219"/>
      <c r="AB833" s="219"/>
      <c r="AC833" s="219"/>
      <c r="AD833" s="219"/>
      <c r="AE833" s="219"/>
      <c r="AF833" s="219"/>
      <c r="AG833" s="219"/>
      <c r="AH833" s="219"/>
      <c r="AI833" s="219"/>
      <c r="AJ833" s="219"/>
      <c r="AK833" s="219"/>
      <c r="AL833" s="219"/>
      <c r="AM833" s="219"/>
      <c r="AN833" s="219"/>
      <c r="AO833" s="219"/>
      <c r="AP833" s="219"/>
      <c r="AQ833" s="219"/>
      <c r="AR833" s="219"/>
      <c r="AS833" s="219"/>
      <c r="AT833" s="219"/>
      <c r="AU833" s="219"/>
      <c r="AV833" s="219"/>
      <c r="AW833" s="219"/>
      <c r="AX833" s="219"/>
      <c r="AY833" s="219"/>
      <c r="AZ833" s="219"/>
      <c r="BA833" s="219"/>
      <c r="BB833" s="219"/>
      <c r="BC833" s="219"/>
      <c r="BD833" s="219"/>
      <c r="BE833" s="219"/>
      <c r="BF833" s="219"/>
      <c r="BG833" s="219"/>
      <c r="BH833" s="190">
        <v>0</v>
      </c>
      <c r="BI833" s="190"/>
      <c r="BJ833" s="190"/>
      <c r="BK833" s="190"/>
      <c r="BL833" s="190"/>
      <c r="BM833" s="190"/>
      <c r="BN833" s="190"/>
      <c r="BO833" s="190"/>
      <c r="BP833" s="190"/>
      <c r="BQ833" s="190"/>
      <c r="BR833" s="190"/>
      <c r="BS833" s="190"/>
      <c r="BT833" s="190"/>
      <c r="BU833" s="190"/>
      <c r="BV833" s="190"/>
      <c r="BW833" s="190"/>
      <c r="BX833" s="190"/>
      <c r="BY833" s="190"/>
      <c r="BZ833" s="190"/>
      <c r="CA833" s="190"/>
      <c r="CB833" s="191">
        <v>0</v>
      </c>
      <c r="CC833" s="191"/>
      <c r="CD833" s="191"/>
      <c r="CE833" s="191"/>
      <c r="CF833" s="191"/>
      <c r="CG833" s="191"/>
      <c r="CH833" s="191"/>
      <c r="CI833" s="191"/>
      <c r="CJ833" s="191"/>
      <c r="CK833" s="191"/>
      <c r="CL833" s="191"/>
      <c r="CM833" s="191"/>
      <c r="CN833" s="191"/>
      <c r="CO833" s="191"/>
      <c r="CP833" s="191"/>
    </row>
    <row r="834" spans="1:94" ht="15.75" customHeight="1">
      <c r="A834" s="216"/>
      <c r="B834" s="216"/>
      <c r="C834" s="217" t="s">
        <v>467</v>
      </c>
      <c r="D834" s="217"/>
      <c r="E834" s="217"/>
      <c r="F834" s="217"/>
      <c r="G834" s="217"/>
      <c r="H834" s="217"/>
      <c r="I834" s="217"/>
      <c r="J834" s="217"/>
      <c r="K834" s="217"/>
      <c r="L834" s="217"/>
      <c r="M834" s="217"/>
      <c r="N834" s="217"/>
      <c r="O834" s="217"/>
      <c r="P834" s="217"/>
      <c r="Q834" s="217"/>
      <c r="R834" s="217"/>
      <c r="S834" s="217"/>
      <c r="T834" s="217"/>
      <c r="U834" s="217"/>
      <c r="V834" s="217"/>
      <c r="W834" s="217"/>
      <c r="X834" s="217"/>
      <c r="Y834" s="217"/>
      <c r="Z834" s="217"/>
      <c r="AA834" s="217"/>
      <c r="AB834" s="217"/>
      <c r="AC834" s="217"/>
      <c r="AD834" s="217"/>
      <c r="AE834" s="217"/>
      <c r="AF834" s="217"/>
      <c r="AG834" s="217"/>
      <c r="AH834" s="217"/>
      <c r="AI834" s="217"/>
      <c r="AJ834" s="217"/>
      <c r="AK834" s="217"/>
      <c r="AL834" s="217"/>
      <c r="AM834" s="217"/>
      <c r="AN834" s="217"/>
      <c r="AO834" s="217"/>
      <c r="AP834" s="217"/>
      <c r="AQ834" s="217"/>
      <c r="AR834" s="217"/>
      <c r="AS834" s="217"/>
      <c r="AT834" s="217"/>
      <c r="AU834" s="217"/>
      <c r="AV834" s="217"/>
      <c r="AW834" s="217"/>
      <c r="AX834" s="217"/>
      <c r="AY834" s="217"/>
      <c r="AZ834" s="217"/>
      <c r="BA834" s="217"/>
      <c r="BB834" s="217"/>
      <c r="BC834" s="217"/>
      <c r="BD834" s="217"/>
      <c r="BE834" s="217"/>
      <c r="BF834" s="217"/>
      <c r="BG834" s="217"/>
      <c r="BH834" s="196">
        <v>0</v>
      </c>
      <c r="BI834" s="196"/>
      <c r="BJ834" s="196"/>
      <c r="BK834" s="196"/>
      <c r="BL834" s="196"/>
      <c r="BM834" s="196"/>
      <c r="BN834" s="196"/>
      <c r="BO834" s="196"/>
      <c r="BP834" s="196"/>
      <c r="BQ834" s="196"/>
      <c r="BR834" s="196"/>
      <c r="BS834" s="196"/>
      <c r="BT834" s="196"/>
      <c r="BU834" s="196"/>
      <c r="BV834" s="196"/>
      <c r="BW834" s="196"/>
      <c r="BX834" s="196"/>
      <c r="BY834" s="196"/>
      <c r="BZ834" s="196"/>
      <c r="CA834" s="196"/>
      <c r="CB834" s="197">
        <v>0</v>
      </c>
      <c r="CC834" s="197"/>
      <c r="CD834" s="197"/>
      <c r="CE834" s="197"/>
      <c r="CF834" s="197"/>
      <c r="CG834" s="197"/>
      <c r="CH834" s="197"/>
      <c r="CI834" s="197"/>
      <c r="CJ834" s="197"/>
      <c r="CK834" s="197"/>
      <c r="CL834" s="197"/>
      <c r="CM834" s="197"/>
      <c r="CN834" s="197"/>
      <c r="CO834" s="197"/>
      <c r="CP834" s="197"/>
    </row>
    <row r="835" spans="1:94" ht="15.75" customHeight="1">
      <c r="A835" s="218"/>
      <c r="B835" s="218"/>
      <c r="C835" s="219"/>
      <c r="D835" s="219"/>
      <c r="E835" s="219"/>
      <c r="F835" s="219"/>
      <c r="G835" s="219"/>
      <c r="H835" s="219"/>
      <c r="I835" s="219"/>
      <c r="J835" s="219"/>
      <c r="K835" s="219"/>
      <c r="L835" s="219"/>
      <c r="M835" s="219"/>
      <c r="N835" s="219"/>
      <c r="O835" s="219"/>
      <c r="P835" s="219"/>
      <c r="Q835" s="219"/>
      <c r="R835" s="219"/>
      <c r="S835" s="219"/>
      <c r="T835" s="219"/>
      <c r="U835" s="219"/>
      <c r="V835" s="219"/>
      <c r="W835" s="219"/>
      <c r="X835" s="219"/>
      <c r="Y835" s="219"/>
      <c r="Z835" s="219"/>
      <c r="AA835" s="219"/>
      <c r="AB835" s="219"/>
      <c r="AC835" s="219"/>
      <c r="AD835" s="219"/>
      <c r="AE835" s="219"/>
      <c r="AF835" s="219"/>
      <c r="AG835" s="219"/>
      <c r="AH835" s="219"/>
      <c r="AI835" s="219"/>
      <c r="AJ835" s="219"/>
      <c r="AK835" s="219"/>
      <c r="AL835" s="219"/>
      <c r="AM835" s="219"/>
      <c r="AN835" s="219"/>
      <c r="AO835" s="219"/>
      <c r="AP835" s="219"/>
      <c r="AQ835" s="219"/>
      <c r="AR835" s="219"/>
      <c r="AS835" s="219"/>
      <c r="AT835" s="219"/>
      <c r="AU835" s="219"/>
      <c r="AV835" s="219"/>
      <c r="AW835" s="219"/>
      <c r="AX835" s="219"/>
      <c r="AY835" s="219"/>
      <c r="AZ835" s="219"/>
      <c r="BA835" s="219"/>
      <c r="BB835" s="219"/>
      <c r="BC835" s="219"/>
      <c r="BD835" s="219"/>
      <c r="BE835" s="219"/>
      <c r="BF835" s="219"/>
      <c r="BG835" s="219"/>
      <c r="BH835" s="190">
        <v>0</v>
      </c>
      <c r="BI835" s="190"/>
      <c r="BJ835" s="190"/>
      <c r="BK835" s="190"/>
      <c r="BL835" s="190"/>
      <c r="BM835" s="190"/>
      <c r="BN835" s="190"/>
      <c r="BO835" s="190"/>
      <c r="BP835" s="190"/>
      <c r="BQ835" s="190"/>
      <c r="BR835" s="190"/>
      <c r="BS835" s="190"/>
      <c r="BT835" s="190"/>
      <c r="BU835" s="190"/>
      <c r="BV835" s="190"/>
      <c r="BW835" s="190"/>
      <c r="BX835" s="190"/>
      <c r="BY835" s="190"/>
      <c r="BZ835" s="190"/>
      <c r="CA835" s="190"/>
      <c r="CB835" s="191">
        <v>0</v>
      </c>
      <c r="CC835" s="191"/>
      <c r="CD835" s="191"/>
      <c r="CE835" s="191"/>
      <c r="CF835" s="191"/>
      <c r="CG835" s="191"/>
      <c r="CH835" s="191"/>
      <c r="CI835" s="191"/>
      <c r="CJ835" s="191"/>
      <c r="CK835" s="191"/>
      <c r="CL835" s="191"/>
      <c r="CM835" s="191"/>
      <c r="CN835" s="191"/>
      <c r="CO835" s="191"/>
      <c r="CP835" s="191"/>
    </row>
    <row r="836" spans="1:94" ht="15.75" customHeight="1">
      <c r="A836" s="216"/>
      <c r="B836" s="216"/>
      <c r="C836" s="217" t="s">
        <v>1344</v>
      </c>
      <c r="D836" s="217"/>
      <c r="E836" s="217"/>
      <c r="F836" s="217"/>
      <c r="G836" s="217"/>
      <c r="H836" s="217"/>
      <c r="I836" s="217"/>
      <c r="J836" s="217"/>
      <c r="K836" s="217"/>
      <c r="L836" s="217"/>
      <c r="M836" s="217"/>
      <c r="N836" s="217"/>
      <c r="O836" s="217"/>
      <c r="P836" s="217"/>
      <c r="Q836" s="217"/>
      <c r="R836" s="217"/>
      <c r="S836" s="217"/>
      <c r="T836" s="217"/>
      <c r="U836" s="217"/>
      <c r="V836" s="217"/>
      <c r="W836" s="217"/>
      <c r="X836" s="217"/>
      <c r="Y836" s="217"/>
      <c r="Z836" s="217"/>
      <c r="AA836" s="217"/>
      <c r="AB836" s="217"/>
      <c r="AC836" s="217"/>
      <c r="AD836" s="217"/>
      <c r="AE836" s="217"/>
      <c r="AF836" s="217"/>
      <c r="AG836" s="217"/>
      <c r="AH836" s="217"/>
      <c r="AI836" s="217"/>
      <c r="AJ836" s="217"/>
      <c r="AK836" s="217"/>
      <c r="AL836" s="217"/>
      <c r="AM836" s="217"/>
      <c r="AN836" s="217"/>
      <c r="AO836" s="217"/>
      <c r="AP836" s="217"/>
      <c r="AQ836" s="217"/>
      <c r="AR836" s="217"/>
      <c r="AS836" s="217"/>
      <c r="AT836" s="217"/>
      <c r="AU836" s="217"/>
      <c r="AV836" s="217"/>
      <c r="AW836" s="217"/>
      <c r="AX836" s="217"/>
      <c r="AY836" s="217"/>
      <c r="AZ836" s="217"/>
      <c r="BA836" s="217"/>
      <c r="BB836" s="217"/>
      <c r="BC836" s="217"/>
      <c r="BD836" s="217"/>
      <c r="BE836" s="217"/>
      <c r="BF836" s="217"/>
      <c r="BG836" s="217"/>
      <c r="BH836" s="196">
        <v>0</v>
      </c>
      <c r="BI836" s="196"/>
      <c r="BJ836" s="196"/>
      <c r="BK836" s="196"/>
      <c r="BL836" s="196"/>
      <c r="BM836" s="196"/>
      <c r="BN836" s="196"/>
      <c r="BO836" s="196"/>
      <c r="BP836" s="196"/>
      <c r="BQ836" s="196"/>
      <c r="BR836" s="196"/>
      <c r="BS836" s="196"/>
      <c r="BT836" s="196"/>
      <c r="BU836" s="196"/>
      <c r="BV836" s="196"/>
      <c r="BW836" s="196"/>
      <c r="BX836" s="196"/>
      <c r="BY836" s="196"/>
      <c r="BZ836" s="196"/>
      <c r="CA836" s="196"/>
      <c r="CB836" s="197">
        <v>0</v>
      </c>
      <c r="CC836" s="197"/>
      <c r="CD836" s="197"/>
      <c r="CE836" s="197"/>
      <c r="CF836" s="197"/>
      <c r="CG836" s="197"/>
      <c r="CH836" s="197"/>
      <c r="CI836" s="197"/>
      <c r="CJ836" s="197"/>
      <c r="CK836" s="197"/>
      <c r="CL836" s="197"/>
      <c r="CM836" s="197"/>
      <c r="CN836" s="197"/>
      <c r="CO836" s="197"/>
      <c r="CP836" s="197"/>
    </row>
    <row r="837" spans="1:94" ht="15.75" customHeight="1">
      <c r="A837" s="218"/>
      <c r="B837" s="218"/>
      <c r="C837" s="219" t="s">
        <v>1206</v>
      </c>
      <c r="D837" s="219"/>
      <c r="E837" s="219"/>
      <c r="F837" s="219"/>
      <c r="G837" s="219"/>
      <c r="H837" s="219"/>
      <c r="I837" s="219"/>
      <c r="J837" s="219"/>
      <c r="K837" s="219"/>
      <c r="L837" s="219"/>
      <c r="M837" s="219"/>
      <c r="N837" s="219"/>
      <c r="O837" s="219"/>
      <c r="P837" s="219"/>
      <c r="Q837" s="219"/>
      <c r="R837" s="219"/>
      <c r="S837" s="219"/>
      <c r="T837" s="219"/>
      <c r="U837" s="219"/>
      <c r="V837" s="219"/>
      <c r="W837" s="219"/>
      <c r="X837" s="219"/>
      <c r="Y837" s="219"/>
      <c r="Z837" s="219"/>
      <c r="AA837" s="219"/>
      <c r="AB837" s="219"/>
      <c r="AC837" s="219"/>
      <c r="AD837" s="219"/>
      <c r="AE837" s="219"/>
      <c r="AF837" s="219"/>
      <c r="AG837" s="219"/>
      <c r="AH837" s="219"/>
      <c r="AI837" s="219"/>
      <c r="AJ837" s="219"/>
      <c r="AK837" s="219"/>
      <c r="AL837" s="219"/>
      <c r="AM837" s="219"/>
      <c r="AN837" s="219"/>
      <c r="AO837" s="219"/>
      <c r="AP837" s="219"/>
      <c r="AQ837" s="219"/>
      <c r="AR837" s="219"/>
      <c r="AS837" s="219"/>
      <c r="AT837" s="219"/>
      <c r="AU837" s="219"/>
      <c r="AV837" s="219"/>
      <c r="AW837" s="219"/>
      <c r="AX837" s="219"/>
      <c r="AY837" s="219"/>
      <c r="AZ837" s="219"/>
      <c r="BA837" s="219"/>
      <c r="BB837" s="219"/>
      <c r="BC837" s="219"/>
      <c r="BD837" s="219"/>
      <c r="BE837" s="219"/>
      <c r="BF837" s="219"/>
      <c r="BG837" s="219"/>
      <c r="BH837" s="190">
        <v>0</v>
      </c>
      <c r="BI837" s="190"/>
      <c r="BJ837" s="190"/>
      <c r="BK837" s="190"/>
      <c r="BL837" s="190"/>
      <c r="BM837" s="190"/>
      <c r="BN837" s="190"/>
      <c r="BO837" s="190"/>
      <c r="BP837" s="190"/>
      <c r="BQ837" s="190"/>
      <c r="BR837" s="190"/>
      <c r="BS837" s="190"/>
      <c r="BT837" s="190"/>
      <c r="BU837" s="190"/>
      <c r="BV837" s="190"/>
      <c r="BW837" s="190"/>
      <c r="BX837" s="190"/>
      <c r="BY837" s="190"/>
      <c r="BZ837" s="190"/>
      <c r="CA837" s="190"/>
      <c r="CB837" s="191">
        <v>0</v>
      </c>
      <c r="CC837" s="191"/>
      <c r="CD837" s="191"/>
      <c r="CE837" s="191"/>
      <c r="CF837" s="191"/>
      <c r="CG837" s="191"/>
      <c r="CH837" s="191"/>
      <c r="CI837" s="191"/>
      <c r="CJ837" s="191"/>
      <c r="CK837" s="191"/>
      <c r="CL837" s="191"/>
      <c r="CM837" s="191"/>
      <c r="CN837" s="191"/>
      <c r="CO837" s="191"/>
      <c r="CP837" s="191"/>
    </row>
    <row r="838" spans="1:94" ht="15.75" customHeight="1">
      <c r="A838" s="218"/>
      <c r="B838" s="218"/>
      <c r="C838" s="219" t="s">
        <v>1207</v>
      </c>
      <c r="D838" s="219"/>
      <c r="E838" s="219"/>
      <c r="F838" s="219"/>
      <c r="G838" s="219"/>
      <c r="H838" s="219"/>
      <c r="I838" s="219"/>
      <c r="J838" s="219"/>
      <c r="K838" s="219"/>
      <c r="L838" s="219"/>
      <c r="M838" s="219"/>
      <c r="N838" s="219"/>
      <c r="O838" s="219"/>
      <c r="P838" s="219"/>
      <c r="Q838" s="219"/>
      <c r="R838" s="219"/>
      <c r="S838" s="219"/>
      <c r="T838" s="219"/>
      <c r="U838" s="219"/>
      <c r="V838" s="219"/>
      <c r="W838" s="219"/>
      <c r="X838" s="219"/>
      <c r="Y838" s="219"/>
      <c r="Z838" s="219"/>
      <c r="AA838" s="219"/>
      <c r="AB838" s="219"/>
      <c r="AC838" s="219"/>
      <c r="AD838" s="219"/>
      <c r="AE838" s="219"/>
      <c r="AF838" s="219"/>
      <c r="AG838" s="219"/>
      <c r="AH838" s="219"/>
      <c r="AI838" s="219"/>
      <c r="AJ838" s="219"/>
      <c r="AK838" s="219"/>
      <c r="AL838" s="219"/>
      <c r="AM838" s="219"/>
      <c r="AN838" s="219"/>
      <c r="AO838" s="219"/>
      <c r="AP838" s="219"/>
      <c r="AQ838" s="219"/>
      <c r="AR838" s="219"/>
      <c r="AS838" s="219"/>
      <c r="AT838" s="219"/>
      <c r="AU838" s="219"/>
      <c r="AV838" s="219"/>
      <c r="AW838" s="219"/>
      <c r="AX838" s="219"/>
      <c r="AY838" s="219"/>
      <c r="AZ838" s="219"/>
      <c r="BA838" s="219"/>
      <c r="BB838" s="219"/>
      <c r="BC838" s="219"/>
      <c r="BD838" s="219"/>
      <c r="BE838" s="219"/>
      <c r="BF838" s="219"/>
      <c r="BG838" s="219"/>
      <c r="BH838" s="190">
        <v>0</v>
      </c>
      <c r="BI838" s="190"/>
      <c r="BJ838" s="190"/>
      <c r="BK838" s="190"/>
      <c r="BL838" s="190"/>
      <c r="BM838" s="190"/>
      <c r="BN838" s="190"/>
      <c r="BO838" s="190"/>
      <c r="BP838" s="190"/>
      <c r="BQ838" s="190"/>
      <c r="BR838" s="190"/>
      <c r="BS838" s="190"/>
      <c r="BT838" s="190"/>
      <c r="BU838" s="190"/>
      <c r="BV838" s="190"/>
      <c r="BW838" s="190"/>
      <c r="BX838" s="190"/>
      <c r="BY838" s="190"/>
      <c r="BZ838" s="190"/>
      <c r="CA838" s="190"/>
      <c r="CB838" s="191">
        <v>0</v>
      </c>
      <c r="CC838" s="191"/>
      <c r="CD838" s="191"/>
      <c r="CE838" s="191"/>
      <c r="CF838" s="191"/>
      <c r="CG838" s="191"/>
      <c r="CH838" s="191"/>
      <c r="CI838" s="191"/>
      <c r="CJ838" s="191"/>
      <c r="CK838" s="191"/>
      <c r="CL838" s="191"/>
      <c r="CM838" s="191"/>
      <c r="CN838" s="191"/>
      <c r="CO838" s="191"/>
      <c r="CP838" s="191"/>
    </row>
    <row r="839" spans="1:94" ht="15.75" customHeight="1">
      <c r="A839" s="218"/>
      <c r="B839" s="218"/>
      <c r="C839" s="219" t="s">
        <v>1208</v>
      </c>
      <c r="D839" s="219"/>
      <c r="E839" s="219"/>
      <c r="F839" s="219"/>
      <c r="G839" s="219"/>
      <c r="H839" s="219"/>
      <c r="I839" s="219"/>
      <c r="J839" s="219"/>
      <c r="K839" s="219"/>
      <c r="L839" s="219"/>
      <c r="M839" s="219"/>
      <c r="N839" s="219"/>
      <c r="O839" s="219"/>
      <c r="P839" s="219"/>
      <c r="Q839" s="219"/>
      <c r="R839" s="219"/>
      <c r="S839" s="219"/>
      <c r="T839" s="219"/>
      <c r="U839" s="219"/>
      <c r="V839" s="219"/>
      <c r="W839" s="219"/>
      <c r="X839" s="219"/>
      <c r="Y839" s="219"/>
      <c r="Z839" s="219"/>
      <c r="AA839" s="219"/>
      <c r="AB839" s="219"/>
      <c r="AC839" s="219"/>
      <c r="AD839" s="219"/>
      <c r="AE839" s="219"/>
      <c r="AF839" s="219"/>
      <c r="AG839" s="219"/>
      <c r="AH839" s="219"/>
      <c r="AI839" s="219"/>
      <c r="AJ839" s="219"/>
      <c r="AK839" s="219"/>
      <c r="AL839" s="219"/>
      <c r="AM839" s="219"/>
      <c r="AN839" s="219"/>
      <c r="AO839" s="219"/>
      <c r="AP839" s="219"/>
      <c r="AQ839" s="219"/>
      <c r="AR839" s="219"/>
      <c r="AS839" s="219"/>
      <c r="AT839" s="219"/>
      <c r="AU839" s="219"/>
      <c r="AV839" s="219"/>
      <c r="AW839" s="219"/>
      <c r="AX839" s="219"/>
      <c r="AY839" s="219"/>
      <c r="AZ839" s="219"/>
      <c r="BA839" s="219"/>
      <c r="BB839" s="219"/>
      <c r="BC839" s="219"/>
      <c r="BD839" s="219"/>
      <c r="BE839" s="219"/>
      <c r="BF839" s="219"/>
      <c r="BG839" s="219"/>
      <c r="BH839" s="190">
        <v>0</v>
      </c>
      <c r="BI839" s="190"/>
      <c r="BJ839" s="190"/>
      <c r="BK839" s="190"/>
      <c r="BL839" s="190"/>
      <c r="BM839" s="190"/>
      <c r="BN839" s="190"/>
      <c r="BO839" s="190"/>
      <c r="BP839" s="190"/>
      <c r="BQ839" s="190"/>
      <c r="BR839" s="190"/>
      <c r="BS839" s="190"/>
      <c r="BT839" s="190"/>
      <c r="BU839" s="190"/>
      <c r="BV839" s="190"/>
      <c r="BW839" s="190"/>
      <c r="BX839" s="190"/>
      <c r="BY839" s="190"/>
      <c r="BZ839" s="190"/>
      <c r="CA839" s="190"/>
      <c r="CB839" s="191">
        <v>0</v>
      </c>
      <c r="CC839" s="191"/>
      <c r="CD839" s="191"/>
      <c r="CE839" s="191"/>
      <c r="CF839" s="191"/>
      <c r="CG839" s="191"/>
      <c r="CH839" s="191"/>
      <c r="CI839" s="191"/>
      <c r="CJ839" s="191"/>
      <c r="CK839" s="191"/>
      <c r="CL839" s="191"/>
      <c r="CM839" s="191"/>
      <c r="CN839" s="191"/>
      <c r="CO839" s="191"/>
      <c r="CP839" s="191"/>
    </row>
    <row r="840" spans="1:94" ht="15.75" customHeight="1">
      <c r="A840" s="216"/>
      <c r="B840" s="216"/>
      <c r="C840" s="217" t="s">
        <v>467</v>
      </c>
      <c r="D840" s="217"/>
      <c r="E840" s="217"/>
      <c r="F840" s="217"/>
      <c r="G840" s="217"/>
      <c r="H840" s="217"/>
      <c r="I840" s="217"/>
      <c r="J840" s="217"/>
      <c r="K840" s="217"/>
      <c r="L840" s="217"/>
      <c r="M840" s="217"/>
      <c r="N840" s="217"/>
      <c r="O840" s="217"/>
      <c r="P840" s="217"/>
      <c r="Q840" s="217"/>
      <c r="R840" s="217"/>
      <c r="S840" s="217"/>
      <c r="T840" s="217"/>
      <c r="U840" s="217"/>
      <c r="V840" s="217"/>
      <c r="W840" s="217"/>
      <c r="X840" s="217"/>
      <c r="Y840" s="217"/>
      <c r="Z840" s="217"/>
      <c r="AA840" s="217"/>
      <c r="AB840" s="217"/>
      <c r="AC840" s="217"/>
      <c r="AD840" s="217"/>
      <c r="AE840" s="217"/>
      <c r="AF840" s="217"/>
      <c r="AG840" s="217"/>
      <c r="AH840" s="217"/>
      <c r="AI840" s="217"/>
      <c r="AJ840" s="217"/>
      <c r="AK840" s="217"/>
      <c r="AL840" s="217"/>
      <c r="AM840" s="217"/>
      <c r="AN840" s="217"/>
      <c r="AO840" s="217"/>
      <c r="AP840" s="217"/>
      <c r="AQ840" s="217"/>
      <c r="AR840" s="217"/>
      <c r="AS840" s="217"/>
      <c r="AT840" s="217"/>
      <c r="AU840" s="217"/>
      <c r="AV840" s="217"/>
      <c r="AW840" s="217"/>
      <c r="AX840" s="217"/>
      <c r="AY840" s="217"/>
      <c r="AZ840" s="217"/>
      <c r="BA840" s="217"/>
      <c r="BB840" s="217"/>
      <c r="BC840" s="217"/>
      <c r="BD840" s="217"/>
      <c r="BE840" s="217"/>
      <c r="BF840" s="217"/>
      <c r="BG840" s="217"/>
      <c r="BH840" s="196">
        <v>0</v>
      </c>
      <c r="BI840" s="196"/>
      <c r="BJ840" s="196"/>
      <c r="BK840" s="196"/>
      <c r="BL840" s="196"/>
      <c r="BM840" s="196"/>
      <c r="BN840" s="196"/>
      <c r="BO840" s="196"/>
      <c r="BP840" s="196"/>
      <c r="BQ840" s="196"/>
      <c r="BR840" s="196"/>
      <c r="BS840" s="196"/>
      <c r="BT840" s="196"/>
      <c r="BU840" s="196"/>
      <c r="BV840" s="196"/>
      <c r="BW840" s="196"/>
      <c r="BX840" s="196"/>
      <c r="BY840" s="196"/>
      <c r="BZ840" s="196"/>
      <c r="CA840" s="196"/>
      <c r="CB840" s="197">
        <v>0</v>
      </c>
      <c r="CC840" s="197"/>
      <c r="CD840" s="197"/>
      <c r="CE840" s="197"/>
      <c r="CF840" s="197"/>
      <c r="CG840" s="197"/>
      <c r="CH840" s="197"/>
      <c r="CI840" s="197"/>
      <c r="CJ840" s="197"/>
      <c r="CK840" s="197"/>
      <c r="CL840" s="197"/>
      <c r="CM840" s="197"/>
      <c r="CN840" s="197"/>
      <c r="CO840" s="197"/>
      <c r="CP840" s="197"/>
    </row>
    <row r="841" spans="1:94" ht="15.75" customHeight="1">
      <c r="A841" s="218"/>
      <c r="B841" s="218"/>
      <c r="C841" s="219"/>
      <c r="D841" s="219"/>
      <c r="E841" s="219"/>
      <c r="F841" s="219"/>
      <c r="G841" s="219"/>
      <c r="H841" s="219"/>
      <c r="I841" s="219"/>
      <c r="J841" s="219"/>
      <c r="K841" s="219"/>
      <c r="L841" s="219"/>
      <c r="M841" s="219"/>
      <c r="N841" s="219"/>
      <c r="O841" s="219"/>
      <c r="P841" s="219"/>
      <c r="Q841" s="219"/>
      <c r="R841" s="219"/>
      <c r="S841" s="219"/>
      <c r="T841" s="219"/>
      <c r="U841" s="219"/>
      <c r="V841" s="219"/>
      <c r="W841" s="219"/>
      <c r="X841" s="219"/>
      <c r="Y841" s="219"/>
      <c r="Z841" s="219"/>
      <c r="AA841" s="219"/>
      <c r="AB841" s="219"/>
      <c r="AC841" s="219"/>
      <c r="AD841" s="219"/>
      <c r="AE841" s="219"/>
      <c r="AF841" s="219"/>
      <c r="AG841" s="219"/>
      <c r="AH841" s="219"/>
      <c r="AI841" s="219"/>
      <c r="AJ841" s="219"/>
      <c r="AK841" s="219"/>
      <c r="AL841" s="219"/>
      <c r="AM841" s="219"/>
      <c r="AN841" s="219"/>
      <c r="AO841" s="219"/>
      <c r="AP841" s="219"/>
      <c r="AQ841" s="219"/>
      <c r="AR841" s="219"/>
      <c r="AS841" s="219"/>
      <c r="AT841" s="219"/>
      <c r="AU841" s="219"/>
      <c r="AV841" s="219"/>
      <c r="AW841" s="219"/>
      <c r="AX841" s="219"/>
      <c r="AY841" s="219"/>
      <c r="AZ841" s="219"/>
      <c r="BA841" s="219"/>
      <c r="BB841" s="219"/>
      <c r="BC841" s="219"/>
      <c r="BD841" s="219"/>
      <c r="BE841" s="219"/>
      <c r="BF841" s="219"/>
      <c r="BG841" s="219"/>
      <c r="BH841" s="190">
        <v>0</v>
      </c>
      <c r="BI841" s="190"/>
      <c r="BJ841" s="190"/>
      <c r="BK841" s="190"/>
      <c r="BL841" s="190"/>
      <c r="BM841" s="190"/>
      <c r="BN841" s="190"/>
      <c r="BO841" s="190"/>
      <c r="BP841" s="190"/>
      <c r="BQ841" s="190"/>
      <c r="BR841" s="190"/>
      <c r="BS841" s="190"/>
      <c r="BT841" s="190"/>
      <c r="BU841" s="190"/>
      <c r="BV841" s="190"/>
      <c r="BW841" s="190"/>
      <c r="BX841" s="190"/>
      <c r="BY841" s="190"/>
      <c r="BZ841" s="190"/>
      <c r="CA841" s="190"/>
      <c r="CB841" s="191">
        <v>0</v>
      </c>
      <c r="CC841" s="191"/>
      <c r="CD841" s="191"/>
      <c r="CE841" s="191"/>
      <c r="CF841" s="191"/>
      <c r="CG841" s="191"/>
      <c r="CH841" s="191"/>
      <c r="CI841" s="191"/>
      <c r="CJ841" s="191"/>
      <c r="CK841" s="191"/>
      <c r="CL841" s="191"/>
      <c r="CM841" s="191"/>
      <c r="CN841" s="191"/>
      <c r="CO841" s="191"/>
      <c r="CP841" s="191"/>
    </row>
    <row r="842" spans="1:94" ht="15.75" customHeight="1">
      <c r="A842" s="216"/>
      <c r="B842" s="216"/>
      <c r="C842" s="217" t="s">
        <v>1345</v>
      </c>
      <c r="D842" s="217"/>
      <c r="E842" s="217"/>
      <c r="F842" s="217"/>
      <c r="G842" s="217"/>
      <c r="H842" s="217"/>
      <c r="I842" s="217"/>
      <c r="J842" s="217"/>
      <c r="K842" s="217"/>
      <c r="L842" s="217"/>
      <c r="M842" s="217"/>
      <c r="N842" s="217"/>
      <c r="O842" s="217"/>
      <c r="P842" s="217"/>
      <c r="Q842" s="217"/>
      <c r="R842" s="217"/>
      <c r="S842" s="217"/>
      <c r="T842" s="217"/>
      <c r="U842" s="217"/>
      <c r="V842" s="217"/>
      <c r="W842" s="217"/>
      <c r="X842" s="217"/>
      <c r="Y842" s="217"/>
      <c r="Z842" s="217"/>
      <c r="AA842" s="217"/>
      <c r="AB842" s="217"/>
      <c r="AC842" s="217"/>
      <c r="AD842" s="217"/>
      <c r="AE842" s="217"/>
      <c r="AF842" s="217"/>
      <c r="AG842" s="217"/>
      <c r="AH842" s="217"/>
      <c r="AI842" s="217"/>
      <c r="AJ842" s="217"/>
      <c r="AK842" s="217"/>
      <c r="AL842" s="217"/>
      <c r="AM842" s="217"/>
      <c r="AN842" s="217"/>
      <c r="AO842" s="217"/>
      <c r="AP842" s="217"/>
      <c r="AQ842" s="217"/>
      <c r="AR842" s="217"/>
      <c r="AS842" s="217"/>
      <c r="AT842" s="217"/>
      <c r="AU842" s="217"/>
      <c r="AV842" s="217"/>
      <c r="AW842" s="217"/>
      <c r="AX842" s="217"/>
      <c r="AY842" s="217"/>
      <c r="AZ842" s="217"/>
      <c r="BA842" s="217"/>
      <c r="BB842" s="217"/>
      <c r="BC842" s="217"/>
      <c r="BD842" s="217"/>
      <c r="BE842" s="217"/>
      <c r="BF842" s="217"/>
      <c r="BG842" s="217"/>
      <c r="BH842" s="196">
        <v>0</v>
      </c>
      <c r="BI842" s="196"/>
      <c r="BJ842" s="196"/>
      <c r="BK842" s="196"/>
      <c r="BL842" s="196"/>
      <c r="BM842" s="196"/>
      <c r="BN842" s="196"/>
      <c r="BO842" s="196"/>
      <c r="BP842" s="196"/>
      <c r="BQ842" s="196"/>
      <c r="BR842" s="196"/>
      <c r="BS842" s="196"/>
      <c r="BT842" s="196"/>
      <c r="BU842" s="196"/>
      <c r="BV842" s="196"/>
      <c r="BW842" s="196"/>
      <c r="BX842" s="196"/>
      <c r="BY842" s="196"/>
      <c r="BZ842" s="196"/>
      <c r="CA842" s="196"/>
      <c r="CB842" s="197">
        <v>0</v>
      </c>
      <c r="CC842" s="197"/>
      <c r="CD842" s="197"/>
      <c r="CE842" s="197"/>
      <c r="CF842" s="197"/>
      <c r="CG842" s="197"/>
      <c r="CH842" s="197"/>
      <c r="CI842" s="197"/>
      <c r="CJ842" s="197"/>
      <c r="CK842" s="197"/>
      <c r="CL842" s="197"/>
      <c r="CM842" s="197"/>
      <c r="CN842" s="197"/>
      <c r="CO842" s="197"/>
      <c r="CP842" s="197"/>
    </row>
    <row r="843" spans="1:94" ht="15.75" customHeight="1">
      <c r="A843" s="218"/>
      <c r="B843" s="218"/>
      <c r="C843" s="219" t="s">
        <v>1206</v>
      </c>
      <c r="D843" s="219"/>
      <c r="E843" s="219"/>
      <c r="F843" s="219"/>
      <c r="G843" s="219"/>
      <c r="H843" s="219"/>
      <c r="I843" s="219"/>
      <c r="J843" s="219"/>
      <c r="K843" s="219"/>
      <c r="L843" s="219"/>
      <c r="M843" s="219"/>
      <c r="N843" s="219"/>
      <c r="O843" s="219"/>
      <c r="P843" s="219"/>
      <c r="Q843" s="219"/>
      <c r="R843" s="219"/>
      <c r="S843" s="219"/>
      <c r="T843" s="219"/>
      <c r="U843" s="219"/>
      <c r="V843" s="219"/>
      <c r="W843" s="219"/>
      <c r="X843" s="219"/>
      <c r="Y843" s="219"/>
      <c r="Z843" s="219"/>
      <c r="AA843" s="219"/>
      <c r="AB843" s="219"/>
      <c r="AC843" s="219"/>
      <c r="AD843" s="219"/>
      <c r="AE843" s="219"/>
      <c r="AF843" s="219"/>
      <c r="AG843" s="219"/>
      <c r="AH843" s="219"/>
      <c r="AI843" s="219"/>
      <c r="AJ843" s="219"/>
      <c r="AK843" s="219"/>
      <c r="AL843" s="219"/>
      <c r="AM843" s="219"/>
      <c r="AN843" s="219"/>
      <c r="AO843" s="219"/>
      <c r="AP843" s="219"/>
      <c r="AQ843" s="219"/>
      <c r="AR843" s="219"/>
      <c r="AS843" s="219"/>
      <c r="AT843" s="219"/>
      <c r="AU843" s="219"/>
      <c r="AV843" s="219"/>
      <c r="AW843" s="219"/>
      <c r="AX843" s="219"/>
      <c r="AY843" s="219"/>
      <c r="AZ843" s="219"/>
      <c r="BA843" s="219"/>
      <c r="BB843" s="219"/>
      <c r="BC843" s="219"/>
      <c r="BD843" s="219"/>
      <c r="BE843" s="219"/>
      <c r="BF843" s="219"/>
      <c r="BG843" s="219"/>
      <c r="BH843" s="190">
        <v>0</v>
      </c>
      <c r="BI843" s="190"/>
      <c r="BJ843" s="190"/>
      <c r="BK843" s="190"/>
      <c r="BL843" s="190"/>
      <c r="BM843" s="190"/>
      <c r="BN843" s="190"/>
      <c r="BO843" s="190"/>
      <c r="BP843" s="190"/>
      <c r="BQ843" s="190"/>
      <c r="BR843" s="190"/>
      <c r="BS843" s="190"/>
      <c r="BT843" s="190"/>
      <c r="BU843" s="190"/>
      <c r="BV843" s="190"/>
      <c r="BW843" s="190"/>
      <c r="BX843" s="190"/>
      <c r="BY843" s="190"/>
      <c r="BZ843" s="190"/>
      <c r="CA843" s="190"/>
      <c r="CB843" s="191">
        <v>0</v>
      </c>
      <c r="CC843" s="191"/>
      <c r="CD843" s="191"/>
      <c r="CE843" s="191"/>
      <c r="CF843" s="191"/>
      <c r="CG843" s="191"/>
      <c r="CH843" s="191"/>
      <c r="CI843" s="191"/>
      <c r="CJ843" s="191"/>
      <c r="CK843" s="191"/>
      <c r="CL843" s="191"/>
      <c r="CM843" s="191"/>
      <c r="CN843" s="191"/>
      <c r="CO843" s="191"/>
      <c r="CP843" s="191"/>
    </row>
    <row r="844" spans="1:94" ht="15.75" customHeight="1">
      <c r="A844" s="218"/>
      <c r="B844" s="218"/>
      <c r="C844" s="219" t="s">
        <v>1207</v>
      </c>
      <c r="D844" s="219"/>
      <c r="E844" s="219"/>
      <c r="F844" s="219"/>
      <c r="G844" s="219"/>
      <c r="H844" s="219"/>
      <c r="I844" s="219"/>
      <c r="J844" s="219"/>
      <c r="K844" s="219"/>
      <c r="L844" s="219"/>
      <c r="M844" s="219"/>
      <c r="N844" s="219"/>
      <c r="O844" s="219"/>
      <c r="P844" s="219"/>
      <c r="Q844" s="219"/>
      <c r="R844" s="219"/>
      <c r="S844" s="219"/>
      <c r="T844" s="219"/>
      <c r="U844" s="219"/>
      <c r="V844" s="219"/>
      <c r="W844" s="219"/>
      <c r="X844" s="219"/>
      <c r="Y844" s="219"/>
      <c r="Z844" s="219"/>
      <c r="AA844" s="219"/>
      <c r="AB844" s="219"/>
      <c r="AC844" s="219"/>
      <c r="AD844" s="219"/>
      <c r="AE844" s="219"/>
      <c r="AF844" s="219"/>
      <c r="AG844" s="219"/>
      <c r="AH844" s="219"/>
      <c r="AI844" s="219"/>
      <c r="AJ844" s="219"/>
      <c r="AK844" s="219"/>
      <c r="AL844" s="219"/>
      <c r="AM844" s="219"/>
      <c r="AN844" s="219"/>
      <c r="AO844" s="219"/>
      <c r="AP844" s="219"/>
      <c r="AQ844" s="219"/>
      <c r="AR844" s="219"/>
      <c r="AS844" s="219"/>
      <c r="AT844" s="219"/>
      <c r="AU844" s="219"/>
      <c r="AV844" s="219"/>
      <c r="AW844" s="219"/>
      <c r="AX844" s="219"/>
      <c r="AY844" s="219"/>
      <c r="AZ844" s="219"/>
      <c r="BA844" s="219"/>
      <c r="BB844" s="219"/>
      <c r="BC844" s="219"/>
      <c r="BD844" s="219"/>
      <c r="BE844" s="219"/>
      <c r="BF844" s="219"/>
      <c r="BG844" s="219"/>
      <c r="BH844" s="190">
        <v>0</v>
      </c>
      <c r="BI844" s="190"/>
      <c r="BJ844" s="190"/>
      <c r="BK844" s="190"/>
      <c r="BL844" s="190"/>
      <c r="BM844" s="190"/>
      <c r="BN844" s="190"/>
      <c r="BO844" s="190"/>
      <c r="BP844" s="190"/>
      <c r="BQ844" s="190"/>
      <c r="BR844" s="190"/>
      <c r="BS844" s="190"/>
      <c r="BT844" s="190"/>
      <c r="BU844" s="190"/>
      <c r="BV844" s="190"/>
      <c r="BW844" s="190"/>
      <c r="BX844" s="190"/>
      <c r="BY844" s="190"/>
      <c r="BZ844" s="190"/>
      <c r="CA844" s="190"/>
      <c r="CB844" s="191">
        <v>0</v>
      </c>
      <c r="CC844" s="191"/>
      <c r="CD844" s="191"/>
      <c r="CE844" s="191"/>
      <c r="CF844" s="191"/>
      <c r="CG844" s="191"/>
      <c r="CH844" s="191"/>
      <c r="CI844" s="191"/>
      <c r="CJ844" s="191"/>
      <c r="CK844" s="191"/>
      <c r="CL844" s="191"/>
      <c r="CM844" s="191"/>
      <c r="CN844" s="191"/>
      <c r="CO844" s="191"/>
      <c r="CP844" s="191"/>
    </row>
    <row r="845" spans="1:94" ht="15.75" customHeight="1">
      <c r="A845" s="218"/>
      <c r="B845" s="218"/>
      <c r="C845" s="219" t="s">
        <v>1208</v>
      </c>
      <c r="D845" s="219"/>
      <c r="E845" s="219"/>
      <c r="F845" s="219"/>
      <c r="G845" s="219"/>
      <c r="H845" s="219"/>
      <c r="I845" s="219"/>
      <c r="J845" s="219"/>
      <c r="K845" s="219"/>
      <c r="L845" s="219"/>
      <c r="M845" s="219"/>
      <c r="N845" s="219"/>
      <c r="O845" s="219"/>
      <c r="P845" s="219"/>
      <c r="Q845" s="219"/>
      <c r="R845" s="219"/>
      <c r="S845" s="219"/>
      <c r="T845" s="219"/>
      <c r="U845" s="219"/>
      <c r="V845" s="219"/>
      <c r="W845" s="219"/>
      <c r="X845" s="219"/>
      <c r="Y845" s="219"/>
      <c r="Z845" s="219"/>
      <c r="AA845" s="219"/>
      <c r="AB845" s="219"/>
      <c r="AC845" s="219"/>
      <c r="AD845" s="219"/>
      <c r="AE845" s="219"/>
      <c r="AF845" s="219"/>
      <c r="AG845" s="219"/>
      <c r="AH845" s="219"/>
      <c r="AI845" s="219"/>
      <c r="AJ845" s="219"/>
      <c r="AK845" s="219"/>
      <c r="AL845" s="219"/>
      <c r="AM845" s="219"/>
      <c r="AN845" s="219"/>
      <c r="AO845" s="219"/>
      <c r="AP845" s="219"/>
      <c r="AQ845" s="219"/>
      <c r="AR845" s="219"/>
      <c r="AS845" s="219"/>
      <c r="AT845" s="219"/>
      <c r="AU845" s="219"/>
      <c r="AV845" s="219"/>
      <c r="AW845" s="219"/>
      <c r="AX845" s="219"/>
      <c r="AY845" s="219"/>
      <c r="AZ845" s="219"/>
      <c r="BA845" s="219"/>
      <c r="BB845" s="219"/>
      <c r="BC845" s="219"/>
      <c r="BD845" s="219"/>
      <c r="BE845" s="219"/>
      <c r="BF845" s="219"/>
      <c r="BG845" s="219"/>
      <c r="BH845" s="190">
        <v>0</v>
      </c>
      <c r="BI845" s="190"/>
      <c r="BJ845" s="190"/>
      <c r="BK845" s="190"/>
      <c r="BL845" s="190"/>
      <c r="BM845" s="190"/>
      <c r="BN845" s="190"/>
      <c r="BO845" s="190"/>
      <c r="BP845" s="190"/>
      <c r="BQ845" s="190"/>
      <c r="BR845" s="190"/>
      <c r="BS845" s="190"/>
      <c r="BT845" s="190"/>
      <c r="BU845" s="190"/>
      <c r="BV845" s="190"/>
      <c r="BW845" s="190"/>
      <c r="BX845" s="190"/>
      <c r="BY845" s="190"/>
      <c r="BZ845" s="190"/>
      <c r="CA845" s="190"/>
      <c r="CB845" s="191">
        <v>0</v>
      </c>
      <c r="CC845" s="191"/>
      <c r="CD845" s="191"/>
      <c r="CE845" s="191"/>
      <c r="CF845" s="191"/>
      <c r="CG845" s="191"/>
      <c r="CH845" s="191"/>
      <c r="CI845" s="191"/>
      <c r="CJ845" s="191"/>
      <c r="CK845" s="191"/>
      <c r="CL845" s="191"/>
      <c r="CM845" s="191"/>
      <c r="CN845" s="191"/>
      <c r="CO845" s="191"/>
      <c r="CP845" s="191"/>
    </row>
    <row r="846" spans="1:94" ht="15.75" customHeight="1">
      <c r="A846" s="216"/>
      <c r="B846" s="216"/>
      <c r="C846" s="217" t="s">
        <v>467</v>
      </c>
      <c r="D846" s="217"/>
      <c r="E846" s="217"/>
      <c r="F846" s="217"/>
      <c r="G846" s="217"/>
      <c r="H846" s="217"/>
      <c r="I846" s="217"/>
      <c r="J846" s="217"/>
      <c r="K846" s="217"/>
      <c r="L846" s="217"/>
      <c r="M846" s="217"/>
      <c r="N846" s="217"/>
      <c r="O846" s="217"/>
      <c r="P846" s="217"/>
      <c r="Q846" s="217"/>
      <c r="R846" s="217"/>
      <c r="S846" s="217"/>
      <c r="T846" s="217"/>
      <c r="U846" s="217"/>
      <c r="V846" s="217"/>
      <c r="W846" s="217"/>
      <c r="X846" s="217"/>
      <c r="Y846" s="217"/>
      <c r="Z846" s="217"/>
      <c r="AA846" s="217"/>
      <c r="AB846" s="217"/>
      <c r="AC846" s="217"/>
      <c r="AD846" s="217"/>
      <c r="AE846" s="217"/>
      <c r="AF846" s="217"/>
      <c r="AG846" s="217"/>
      <c r="AH846" s="217"/>
      <c r="AI846" s="217"/>
      <c r="AJ846" s="217"/>
      <c r="AK846" s="217"/>
      <c r="AL846" s="217"/>
      <c r="AM846" s="217"/>
      <c r="AN846" s="217"/>
      <c r="AO846" s="217"/>
      <c r="AP846" s="217"/>
      <c r="AQ846" s="217"/>
      <c r="AR846" s="217"/>
      <c r="AS846" s="217"/>
      <c r="AT846" s="217"/>
      <c r="AU846" s="217"/>
      <c r="AV846" s="217"/>
      <c r="AW846" s="217"/>
      <c r="AX846" s="217"/>
      <c r="AY846" s="217"/>
      <c r="AZ846" s="217"/>
      <c r="BA846" s="217"/>
      <c r="BB846" s="217"/>
      <c r="BC846" s="217"/>
      <c r="BD846" s="217"/>
      <c r="BE846" s="217"/>
      <c r="BF846" s="217"/>
      <c r="BG846" s="217"/>
      <c r="BH846" s="196">
        <v>0</v>
      </c>
      <c r="BI846" s="196"/>
      <c r="BJ846" s="196"/>
      <c r="BK846" s="196"/>
      <c r="BL846" s="196"/>
      <c r="BM846" s="196"/>
      <c r="BN846" s="196"/>
      <c r="BO846" s="196"/>
      <c r="BP846" s="196"/>
      <c r="BQ846" s="196"/>
      <c r="BR846" s="196"/>
      <c r="BS846" s="196"/>
      <c r="BT846" s="196"/>
      <c r="BU846" s="196"/>
      <c r="BV846" s="196"/>
      <c r="BW846" s="196"/>
      <c r="BX846" s="196"/>
      <c r="BY846" s="196"/>
      <c r="BZ846" s="196"/>
      <c r="CA846" s="196"/>
      <c r="CB846" s="197">
        <v>0</v>
      </c>
      <c r="CC846" s="197"/>
      <c r="CD846" s="197"/>
      <c r="CE846" s="197"/>
      <c r="CF846" s="197"/>
      <c r="CG846" s="197"/>
      <c r="CH846" s="197"/>
      <c r="CI846" s="197"/>
      <c r="CJ846" s="197"/>
      <c r="CK846" s="197"/>
      <c r="CL846" s="197"/>
      <c r="CM846" s="197"/>
      <c r="CN846" s="197"/>
      <c r="CO846" s="197"/>
      <c r="CP846" s="197"/>
    </row>
    <row r="847" spans="1:94" ht="15.75" customHeight="1">
      <c r="A847" s="218"/>
      <c r="B847" s="218"/>
      <c r="C847" s="219"/>
      <c r="D847" s="219"/>
      <c r="E847" s="219"/>
      <c r="F847" s="219"/>
      <c r="G847" s="219"/>
      <c r="H847" s="219"/>
      <c r="I847" s="219"/>
      <c r="J847" s="219"/>
      <c r="K847" s="219"/>
      <c r="L847" s="219"/>
      <c r="M847" s="219"/>
      <c r="N847" s="219"/>
      <c r="O847" s="219"/>
      <c r="P847" s="219"/>
      <c r="Q847" s="219"/>
      <c r="R847" s="219"/>
      <c r="S847" s="219"/>
      <c r="T847" s="219"/>
      <c r="U847" s="219"/>
      <c r="V847" s="219"/>
      <c r="W847" s="219"/>
      <c r="X847" s="219"/>
      <c r="Y847" s="219"/>
      <c r="Z847" s="219"/>
      <c r="AA847" s="219"/>
      <c r="AB847" s="219"/>
      <c r="AC847" s="219"/>
      <c r="AD847" s="219"/>
      <c r="AE847" s="219"/>
      <c r="AF847" s="219"/>
      <c r="AG847" s="219"/>
      <c r="AH847" s="219"/>
      <c r="AI847" s="219"/>
      <c r="AJ847" s="219"/>
      <c r="AK847" s="219"/>
      <c r="AL847" s="219"/>
      <c r="AM847" s="219"/>
      <c r="AN847" s="219"/>
      <c r="AO847" s="219"/>
      <c r="AP847" s="219"/>
      <c r="AQ847" s="219"/>
      <c r="AR847" s="219"/>
      <c r="AS847" s="219"/>
      <c r="AT847" s="219"/>
      <c r="AU847" s="219"/>
      <c r="AV847" s="219"/>
      <c r="AW847" s="219"/>
      <c r="AX847" s="219"/>
      <c r="AY847" s="219"/>
      <c r="AZ847" s="219"/>
      <c r="BA847" s="219"/>
      <c r="BB847" s="219"/>
      <c r="BC847" s="219"/>
      <c r="BD847" s="219"/>
      <c r="BE847" s="219"/>
      <c r="BF847" s="219"/>
      <c r="BG847" s="219"/>
      <c r="BH847" s="190">
        <v>0</v>
      </c>
      <c r="BI847" s="190"/>
      <c r="BJ847" s="190"/>
      <c r="BK847" s="190"/>
      <c r="BL847" s="190"/>
      <c r="BM847" s="190"/>
      <c r="BN847" s="190"/>
      <c r="BO847" s="190"/>
      <c r="BP847" s="190"/>
      <c r="BQ847" s="190"/>
      <c r="BR847" s="190"/>
      <c r="BS847" s="190"/>
      <c r="BT847" s="190"/>
      <c r="BU847" s="190"/>
      <c r="BV847" s="190"/>
      <c r="BW847" s="190"/>
      <c r="BX847" s="190"/>
      <c r="BY847" s="190"/>
      <c r="BZ847" s="190"/>
      <c r="CA847" s="190"/>
      <c r="CB847" s="191">
        <v>0</v>
      </c>
      <c r="CC847" s="191"/>
      <c r="CD847" s="191"/>
      <c r="CE847" s="191"/>
      <c r="CF847" s="191"/>
      <c r="CG847" s="191"/>
      <c r="CH847" s="191"/>
      <c r="CI847" s="191"/>
      <c r="CJ847" s="191"/>
      <c r="CK847" s="191"/>
      <c r="CL847" s="191"/>
      <c r="CM847" s="191"/>
      <c r="CN847" s="191"/>
      <c r="CO847" s="191"/>
      <c r="CP847" s="191"/>
    </row>
    <row r="848" spans="1:94" ht="15.75" customHeight="1">
      <c r="A848" s="216"/>
      <c r="B848" s="216"/>
      <c r="C848" s="217" t="s">
        <v>1346</v>
      </c>
      <c r="D848" s="217"/>
      <c r="E848" s="217"/>
      <c r="F848" s="217"/>
      <c r="G848" s="217"/>
      <c r="H848" s="217"/>
      <c r="I848" s="217"/>
      <c r="J848" s="217"/>
      <c r="K848" s="217"/>
      <c r="L848" s="217"/>
      <c r="M848" s="217"/>
      <c r="N848" s="217"/>
      <c r="O848" s="217"/>
      <c r="P848" s="217"/>
      <c r="Q848" s="217"/>
      <c r="R848" s="217"/>
      <c r="S848" s="217"/>
      <c r="T848" s="217"/>
      <c r="U848" s="217"/>
      <c r="V848" s="217"/>
      <c r="W848" s="217"/>
      <c r="X848" s="217"/>
      <c r="Y848" s="217"/>
      <c r="Z848" s="217"/>
      <c r="AA848" s="217"/>
      <c r="AB848" s="217"/>
      <c r="AC848" s="217"/>
      <c r="AD848" s="217"/>
      <c r="AE848" s="217"/>
      <c r="AF848" s="217"/>
      <c r="AG848" s="217"/>
      <c r="AH848" s="217"/>
      <c r="AI848" s="217"/>
      <c r="AJ848" s="217"/>
      <c r="AK848" s="217"/>
      <c r="AL848" s="217"/>
      <c r="AM848" s="217"/>
      <c r="AN848" s="217"/>
      <c r="AO848" s="217"/>
      <c r="AP848" s="217"/>
      <c r="AQ848" s="217"/>
      <c r="AR848" s="217"/>
      <c r="AS848" s="217"/>
      <c r="AT848" s="217"/>
      <c r="AU848" s="217"/>
      <c r="AV848" s="217"/>
      <c r="AW848" s="217"/>
      <c r="AX848" s="217"/>
      <c r="AY848" s="217"/>
      <c r="AZ848" s="217"/>
      <c r="BA848" s="217"/>
      <c r="BB848" s="217"/>
      <c r="BC848" s="217"/>
      <c r="BD848" s="217"/>
      <c r="BE848" s="217"/>
      <c r="BF848" s="217"/>
      <c r="BG848" s="217"/>
      <c r="BH848" s="196">
        <v>0</v>
      </c>
      <c r="BI848" s="196"/>
      <c r="BJ848" s="196"/>
      <c r="BK848" s="196"/>
      <c r="BL848" s="196"/>
      <c r="BM848" s="196"/>
      <c r="BN848" s="196"/>
      <c r="BO848" s="196"/>
      <c r="BP848" s="196"/>
      <c r="BQ848" s="196"/>
      <c r="BR848" s="196"/>
      <c r="BS848" s="196"/>
      <c r="BT848" s="196"/>
      <c r="BU848" s="196"/>
      <c r="BV848" s="196"/>
      <c r="BW848" s="196"/>
      <c r="BX848" s="196"/>
      <c r="BY848" s="196"/>
      <c r="BZ848" s="196"/>
      <c r="CA848" s="196"/>
      <c r="CB848" s="197">
        <v>0</v>
      </c>
      <c r="CC848" s="197"/>
      <c r="CD848" s="197"/>
      <c r="CE848" s="197"/>
      <c r="CF848" s="197"/>
      <c r="CG848" s="197"/>
      <c r="CH848" s="197"/>
      <c r="CI848" s="197"/>
      <c r="CJ848" s="197"/>
      <c r="CK848" s="197"/>
      <c r="CL848" s="197"/>
      <c r="CM848" s="197"/>
      <c r="CN848" s="197"/>
      <c r="CO848" s="197"/>
      <c r="CP848" s="197"/>
    </row>
    <row r="849" spans="1:94" ht="15.75" customHeight="1">
      <c r="A849" s="218"/>
      <c r="B849" s="218"/>
      <c r="C849" s="219" t="s">
        <v>1206</v>
      </c>
      <c r="D849" s="219"/>
      <c r="E849" s="219"/>
      <c r="F849" s="219"/>
      <c r="G849" s="219"/>
      <c r="H849" s="219"/>
      <c r="I849" s="219"/>
      <c r="J849" s="219"/>
      <c r="K849" s="219"/>
      <c r="L849" s="219"/>
      <c r="M849" s="219"/>
      <c r="N849" s="219"/>
      <c r="O849" s="219"/>
      <c r="P849" s="219"/>
      <c r="Q849" s="219"/>
      <c r="R849" s="219"/>
      <c r="S849" s="219"/>
      <c r="T849" s="219"/>
      <c r="U849" s="219"/>
      <c r="V849" s="219"/>
      <c r="W849" s="219"/>
      <c r="X849" s="219"/>
      <c r="Y849" s="219"/>
      <c r="Z849" s="219"/>
      <c r="AA849" s="219"/>
      <c r="AB849" s="219"/>
      <c r="AC849" s="219"/>
      <c r="AD849" s="219"/>
      <c r="AE849" s="219"/>
      <c r="AF849" s="219"/>
      <c r="AG849" s="219"/>
      <c r="AH849" s="219"/>
      <c r="AI849" s="219"/>
      <c r="AJ849" s="219"/>
      <c r="AK849" s="219"/>
      <c r="AL849" s="219"/>
      <c r="AM849" s="219"/>
      <c r="AN849" s="219"/>
      <c r="AO849" s="219"/>
      <c r="AP849" s="219"/>
      <c r="AQ849" s="219"/>
      <c r="AR849" s="219"/>
      <c r="AS849" s="219"/>
      <c r="AT849" s="219"/>
      <c r="AU849" s="219"/>
      <c r="AV849" s="219"/>
      <c r="AW849" s="219"/>
      <c r="AX849" s="219"/>
      <c r="AY849" s="219"/>
      <c r="AZ849" s="219"/>
      <c r="BA849" s="219"/>
      <c r="BB849" s="219"/>
      <c r="BC849" s="219"/>
      <c r="BD849" s="219"/>
      <c r="BE849" s="219"/>
      <c r="BF849" s="219"/>
      <c r="BG849" s="219"/>
      <c r="BH849" s="190">
        <v>0</v>
      </c>
      <c r="BI849" s="190"/>
      <c r="BJ849" s="190"/>
      <c r="BK849" s="190"/>
      <c r="BL849" s="190"/>
      <c r="BM849" s="190"/>
      <c r="BN849" s="190"/>
      <c r="BO849" s="190"/>
      <c r="BP849" s="190"/>
      <c r="BQ849" s="190"/>
      <c r="BR849" s="190"/>
      <c r="BS849" s="190"/>
      <c r="BT849" s="190"/>
      <c r="BU849" s="190"/>
      <c r="BV849" s="190"/>
      <c r="BW849" s="190"/>
      <c r="BX849" s="190"/>
      <c r="BY849" s="190"/>
      <c r="BZ849" s="190"/>
      <c r="CA849" s="190"/>
      <c r="CB849" s="191">
        <v>0</v>
      </c>
      <c r="CC849" s="191"/>
      <c r="CD849" s="191"/>
      <c r="CE849" s="191"/>
      <c r="CF849" s="191"/>
      <c r="CG849" s="191"/>
      <c r="CH849" s="191"/>
      <c r="CI849" s="191"/>
      <c r="CJ849" s="191"/>
      <c r="CK849" s="191"/>
      <c r="CL849" s="191"/>
      <c r="CM849" s="191"/>
      <c r="CN849" s="191"/>
      <c r="CO849" s="191"/>
      <c r="CP849" s="191"/>
    </row>
    <row r="850" spans="1:94" ht="15.75" customHeight="1">
      <c r="A850" s="218"/>
      <c r="B850" s="218"/>
      <c r="C850" s="219" t="s">
        <v>1207</v>
      </c>
      <c r="D850" s="219"/>
      <c r="E850" s="219"/>
      <c r="F850" s="219"/>
      <c r="G850" s="219"/>
      <c r="H850" s="219"/>
      <c r="I850" s="219"/>
      <c r="J850" s="219"/>
      <c r="K850" s="219"/>
      <c r="L850" s="219"/>
      <c r="M850" s="219"/>
      <c r="N850" s="219"/>
      <c r="O850" s="219"/>
      <c r="P850" s="219"/>
      <c r="Q850" s="219"/>
      <c r="R850" s="219"/>
      <c r="S850" s="219"/>
      <c r="T850" s="219"/>
      <c r="U850" s="219"/>
      <c r="V850" s="219"/>
      <c r="W850" s="219"/>
      <c r="X850" s="219"/>
      <c r="Y850" s="219"/>
      <c r="Z850" s="219"/>
      <c r="AA850" s="219"/>
      <c r="AB850" s="219"/>
      <c r="AC850" s="219"/>
      <c r="AD850" s="219"/>
      <c r="AE850" s="219"/>
      <c r="AF850" s="219"/>
      <c r="AG850" s="219"/>
      <c r="AH850" s="219"/>
      <c r="AI850" s="219"/>
      <c r="AJ850" s="219"/>
      <c r="AK850" s="219"/>
      <c r="AL850" s="219"/>
      <c r="AM850" s="219"/>
      <c r="AN850" s="219"/>
      <c r="AO850" s="219"/>
      <c r="AP850" s="219"/>
      <c r="AQ850" s="219"/>
      <c r="AR850" s="219"/>
      <c r="AS850" s="219"/>
      <c r="AT850" s="219"/>
      <c r="AU850" s="219"/>
      <c r="AV850" s="219"/>
      <c r="AW850" s="219"/>
      <c r="AX850" s="219"/>
      <c r="AY850" s="219"/>
      <c r="AZ850" s="219"/>
      <c r="BA850" s="219"/>
      <c r="BB850" s="219"/>
      <c r="BC850" s="219"/>
      <c r="BD850" s="219"/>
      <c r="BE850" s="219"/>
      <c r="BF850" s="219"/>
      <c r="BG850" s="219"/>
      <c r="BH850" s="190">
        <v>0</v>
      </c>
      <c r="BI850" s="190"/>
      <c r="BJ850" s="190"/>
      <c r="BK850" s="190"/>
      <c r="BL850" s="190"/>
      <c r="BM850" s="190"/>
      <c r="BN850" s="190"/>
      <c r="BO850" s="190"/>
      <c r="BP850" s="190"/>
      <c r="BQ850" s="190"/>
      <c r="BR850" s="190"/>
      <c r="BS850" s="190"/>
      <c r="BT850" s="190"/>
      <c r="BU850" s="190"/>
      <c r="BV850" s="190"/>
      <c r="BW850" s="190"/>
      <c r="BX850" s="190"/>
      <c r="BY850" s="190"/>
      <c r="BZ850" s="190"/>
      <c r="CA850" s="190"/>
      <c r="CB850" s="191">
        <v>0</v>
      </c>
      <c r="CC850" s="191"/>
      <c r="CD850" s="191"/>
      <c r="CE850" s="191"/>
      <c r="CF850" s="191"/>
      <c r="CG850" s="191"/>
      <c r="CH850" s="191"/>
      <c r="CI850" s="191"/>
      <c r="CJ850" s="191"/>
      <c r="CK850" s="191"/>
      <c r="CL850" s="191"/>
      <c r="CM850" s="191"/>
      <c r="CN850" s="191"/>
      <c r="CO850" s="191"/>
      <c r="CP850" s="191"/>
    </row>
    <row r="851" spans="1:94" ht="15.75" customHeight="1">
      <c r="A851" s="218"/>
      <c r="B851" s="218"/>
      <c r="C851" s="219" t="s">
        <v>1208</v>
      </c>
      <c r="D851" s="219"/>
      <c r="E851" s="219"/>
      <c r="F851" s="219"/>
      <c r="G851" s="219"/>
      <c r="H851" s="219"/>
      <c r="I851" s="219"/>
      <c r="J851" s="219"/>
      <c r="K851" s="219"/>
      <c r="L851" s="219"/>
      <c r="M851" s="219"/>
      <c r="N851" s="219"/>
      <c r="O851" s="219"/>
      <c r="P851" s="219"/>
      <c r="Q851" s="219"/>
      <c r="R851" s="219"/>
      <c r="S851" s="219"/>
      <c r="T851" s="219"/>
      <c r="U851" s="219"/>
      <c r="V851" s="219"/>
      <c r="W851" s="219"/>
      <c r="X851" s="219"/>
      <c r="Y851" s="219"/>
      <c r="Z851" s="219"/>
      <c r="AA851" s="219"/>
      <c r="AB851" s="219"/>
      <c r="AC851" s="219"/>
      <c r="AD851" s="219"/>
      <c r="AE851" s="219"/>
      <c r="AF851" s="219"/>
      <c r="AG851" s="219"/>
      <c r="AH851" s="219"/>
      <c r="AI851" s="219"/>
      <c r="AJ851" s="219"/>
      <c r="AK851" s="219"/>
      <c r="AL851" s="219"/>
      <c r="AM851" s="219"/>
      <c r="AN851" s="219"/>
      <c r="AO851" s="219"/>
      <c r="AP851" s="219"/>
      <c r="AQ851" s="219"/>
      <c r="AR851" s="219"/>
      <c r="AS851" s="219"/>
      <c r="AT851" s="219"/>
      <c r="AU851" s="219"/>
      <c r="AV851" s="219"/>
      <c r="AW851" s="219"/>
      <c r="AX851" s="219"/>
      <c r="AY851" s="219"/>
      <c r="AZ851" s="219"/>
      <c r="BA851" s="219"/>
      <c r="BB851" s="219"/>
      <c r="BC851" s="219"/>
      <c r="BD851" s="219"/>
      <c r="BE851" s="219"/>
      <c r="BF851" s="219"/>
      <c r="BG851" s="219"/>
      <c r="BH851" s="190">
        <v>0</v>
      </c>
      <c r="BI851" s="190"/>
      <c r="BJ851" s="190"/>
      <c r="BK851" s="190"/>
      <c r="BL851" s="190"/>
      <c r="BM851" s="190"/>
      <c r="BN851" s="190"/>
      <c r="BO851" s="190"/>
      <c r="BP851" s="190"/>
      <c r="BQ851" s="190"/>
      <c r="BR851" s="190"/>
      <c r="BS851" s="190"/>
      <c r="BT851" s="190"/>
      <c r="BU851" s="190"/>
      <c r="BV851" s="190"/>
      <c r="BW851" s="190"/>
      <c r="BX851" s="190"/>
      <c r="BY851" s="190"/>
      <c r="BZ851" s="190"/>
      <c r="CA851" s="190"/>
      <c r="CB851" s="191">
        <v>0</v>
      </c>
      <c r="CC851" s="191"/>
      <c r="CD851" s="191"/>
      <c r="CE851" s="191"/>
      <c r="CF851" s="191"/>
      <c r="CG851" s="191"/>
      <c r="CH851" s="191"/>
      <c r="CI851" s="191"/>
      <c r="CJ851" s="191"/>
      <c r="CK851" s="191"/>
      <c r="CL851" s="191"/>
      <c r="CM851" s="191"/>
      <c r="CN851" s="191"/>
      <c r="CO851" s="191"/>
      <c r="CP851" s="191"/>
    </row>
    <row r="852" spans="1:94" ht="15.75" customHeight="1">
      <c r="A852" s="216"/>
      <c r="B852" s="216"/>
      <c r="C852" s="217" t="s">
        <v>467</v>
      </c>
      <c r="D852" s="217"/>
      <c r="E852" s="217"/>
      <c r="F852" s="217"/>
      <c r="G852" s="217"/>
      <c r="H852" s="217"/>
      <c r="I852" s="217"/>
      <c r="J852" s="217"/>
      <c r="K852" s="217"/>
      <c r="L852" s="217"/>
      <c r="M852" s="217"/>
      <c r="N852" s="217"/>
      <c r="O852" s="217"/>
      <c r="P852" s="217"/>
      <c r="Q852" s="217"/>
      <c r="R852" s="217"/>
      <c r="S852" s="217"/>
      <c r="T852" s="217"/>
      <c r="U852" s="217"/>
      <c r="V852" s="217"/>
      <c r="W852" s="217"/>
      <c r="X852" s="217"/>
      <c r="Y852" s="217"/>
      <c r="Z852" s="217"/>
      <c r="AA852" s="217"/>
      <c r="AB852" s="217"/>
      <c r="AC852" s="217"/>
      <c r="AD852" s="217"/>
      <c r="AE852" s="217"/>
      <c r="AF852" s="217"/>
      <c r="AG852" s="217"/>
      <c r="AH852" s="217"/>
      <c r="AI852" s="217"/>
      <c r="AJ852" s="217"/>
      <c r="AK852" s="217"/>
      <c r="AL852" s="217"/>
      <c r="AM852" s="217"/>
      <c r="AN852" s="217"/>
      <c r="AO852" s="217"/>
      <c r="AP852" s="217"/>
      <c r="AQ852" s="217"/>
      <c r="AR852" s="217"/>
      <c r="AS852" s="217"/>
      <c r="AT852" s="217"/>
      <c r="AU852" s="217"/>
      <c r="AV852" s="217"/>
      <c r="AW852" s="217"/>
      <c r="AX852" s="217"/>
      <c r="AY852" s="217"/>
      <c r="AZ852" s="217"/>
      <c r="BA852" s="217"/>
      <c r="BB852" s="217"/>
      <c r="BC852" s="217"/>
      <c r="BD852" s="217"/>
      <c r="BE852" s="217"/>
      <c r="BF852" s="217"/>
      <c r="BG852" s="217"/>
      <c r="BH852" s="196">
        <v>0</v>
      </c>
      <c r="BI852" s="196"/>
      <c r="BJ852" s="196"/>
      <c r="BK852" s="196"/>
      <c r="BL852" s="196"/>
      <c r="BM852" s="196"/>
      <c r="BN852" s="196"/>
      <c r="BO852" s="196"/>
      <c r="BP852" s="196"/>
      <c r="BQ852" s="196"/>
      <c r="BR852" s="196"/>
      <c r="BS852" s="196"/>
      <c r="BT852" s="196"/>
      <c r="BU852" s="196"/>
      <c r="BV852" s="196"/>
      <c r="BW852" s="196"/>
      <c r="BX852" s="196"/>
      <c r="BY852" s="196"/>
      <c r="BZ852" s="196"/>
      <c r="CA852" s="196"/>
      <c r="CB852" s="197">
        <v>0</v>
      </c>
      <c r="CC852" s="197"/>
      <c r="CD852" s="197"/>
      <c r="CE852" s="197"/>
      <c r="CF852" s="197"/>
      <c r="CG852" s="197"/>
      <c r="CH852" s="197"/>
      <c r="CI852" s="197"/>
      <c r="CJ852" s="197"/>
      <c r="CK852" s="197"/>
      <c r="CL852" s="197"/>
      <c r="CM852" s="197"/>
      <c r="CN852" s="197"/>
      <c r="CO852" s="197"/>
      <c r="CP852" s="197"/>
    </row>
    <row r="853" spans="1:94" ht="15.75" customHeight="1">
      <c r="A853" s="218"/>
      <c r="B853" s="218"/>
      <c r="C853" s="219"/>
      <c r="D853" s="219"/>
      <c r="E853" s="219"/>
      <c r="F853" s="219"/>
      <c r="G853" s="219"/>
      <c r="H853" s="219"/>
      <c r="I853" s="219"/>
      <c r="J853" s="219"/>
      <c r="K853" s="219"/>
      <c r="L853" s="219"/>
      <c r="M853" s="219"/>
      <c r="N853" s="219"/>
      <c r="O853" s="219"/>
      <c r="P853" s="219"/>
      <c r="Q853" s="219"/>
      <c r="R853" s="219"/>
      <c r="S853" s="219"/>
      <c r="T853" s="219"/>
      <c r="U853" s="219"/>
      <c r="V853" s="219"/>
      <c r="W853" s="219"/>
      <c r="X853" s="219"/>
      <c r="Y853" s="219"/>
      <c r="Z853" s="219"/>
      <c r="AA853" s="219"/>
      <c r="AB853" s="219"/>
      <c r="AC853" s="219"/>
      <c r="AD853" s="219"/>
      <c r="AE853" s="219"/>
      <c r="AF853" s="219"/>
      <c r="AG853" s="219"/>
      <c r="AH853" s="219"/>
      <c r="AI853" s="219"/>
      <c r="AJ853" s="219"/>
      <c r="AK853" s="219"/>
      <c r="AL853" s="219"/>
      <c r="AM853" s="219"/>
      <c r="AN853" s="219"/>
      <c r="AO853" s="219"/>
      <c r="AP853" s="219"/>
      <c r="AQ853" s="219"/>
      <c r="AR853" s="219"/>
      <c r="AS853" s="219"/>
      <c r="AT853" s="219"/>
      <c r="AU853" s="219"/>
      <c r="AV853" s="219"/>
      <c r="AW853" s="219"/>
      <c r="AX853" s="219"/>
      <c r="AY853" s="219"/>
      <c r="AZ853" s="219"/>
      <c r="BA853" s="219"/>
      <c r="BB853" s="219"/>
      <c r="BC853" s="219"/>
      <c r="BD853" s="219"/>
      <c r="BE853" s="219"/>
      <c r="BF853" s="219"/>
      <c r="BG853" s="219"/>
      <c r="BH853" s="190">
        <v>0</v>
      </c>
      <c r="BI853" s="190"/>
      <c r="BJ853" s="190"/>
      <c r="BK853" s="190"/>
      <c r="BL853" s="190"/>
      <c r="BM853" s="190"/>
      <c r="BN853" s="190"/>
      <c r="BO853" s="190"/>
      <c r="BP853" s="190"/>
      <c r="BQ853" s="190"/>
      <c r="BR853" s="190"/>
      <c r="BS853" s="190"/>
      <c r="BT853" s="190"/>
      <c r="BU853" s="190"/>
      <c r="BV853" s="190"/>
      <c r="BW853" s="190"/>
      <c r="BX853" s="190"/>
      <c r="BY853" s="190"/>
      <c r="BZ853" s="190"/>
      <c r="CA853" s="190"/>
      <c r="CB853" s="191">
        <v>0</v>
      </c>
      <c r="CC853" s="191"/>
      <c r="CD853" s="191"/>
      <c r="CE853" s="191"/>
      <c r="CF853" s="191"/>
      <c r="CG853" s="191"/>
      <c r="CH853" s="191"/>
      <c r="CI853" s="191"/>
      <c r="CJ853" s="191"/>
      <c r="CK853" s="191"/>
      <c r="CL853" s="191"/>
      <c r="CM853" s="191"/>
      <c r="CN853" s="191"/>
      <c r="CO853" s="191"/>
      <c r="CP853" s="191"/>
    </row>
    <row r="854" spans="1:94" ht="15.75" customHeight="1">
      <c r="A854" s="216"/>
      <c r="B854" s="216"/>
      <c r="C854" s="217" t="s">
        <v>1347</v>
      </c>
      <c r="D854" s="217"/>
      <c r="E854" s="217"/>
      <c r="F854" s="217"/>
      <c r="G854" s="217"/>
      <c r="H854" s="217"/>
      <c r="I854" s="217"/>
      <c r="J854" s="217"/>
      <c r="K854" s="217"/>
      <c r="L854" s="217"/>
      <c r="M854" s="217"/>
      <c r="N854" s="217"/>
      <c r="O854" s="217"/>
      <c r="P854" s="217"/>
      <c r="Q854" s="217"/>
      <c r="R854" s="217"/>
      <c r="S854" s="217"/>
      <c r="T854" s="217"/>
      <c r="U854" s="217"/>
      <c r="V854" s="217"/>
      <c r="W854" s="217"/>
      <c r="X854" s="217"/>
      <c r="Y854" s="217"/>
      <c r="Z854" s="217"/>
      <c r="AA854" s="217"/>
      <c r="AB854" s="217"/>
      <c r="AC854" s="217"/>
      <c r="AD854" s="217"/>
      <c r="AE854" s="217"/>
      <c r="AF854" s="217"/>
      <c r="AG854" s="217"/>
      <c r="AH854" s="217"/>
      <c r="AI854" s="217"/>
      <c r="AJ854" s="217"/>
      <c r="AK854" s="217"/>
      <c r="AL854" s="217"/>
      <c r="AM854" s="217"/>
      <c r="AN854" s="217"/>
      <c r="AO854" s="217"/>
      <c r="AP854" s="217"/>
      <c r="AQ854" s="217"/>
      <c r="AR854" s="217"/>
      <c r="AS854" s="217"/>
      <c r="AT854" s="217"/>
      <c r="AU854" s="217"/>
      <c r="AV854" s="217"/>
      <c r="AW854" s="217"/>
      <c r="AX854" s="217"/>
      <c r="AY854" s="217"/>
      <c r="AZ854" s="217"/>
      <c r="BA854" s="217"/>
      <c r="BB854" s="217"/>
      <c r="BC854" s="217"/>
      <c r="BD854" s="217"/>
      <c r="BE854" s="217"/>
      <c r="BF854" s="217"/>
      <c r="BG854" s="217"/>
      <c r="BH854" s="196">
        <v>0</v>
      </c>
      <c r="BI854" s="196"/>
      <c r="BJ854" s="196"/>
      <c r="BK854" s="196"/>
      <c r="BL854" s="196"/>
      <c r="BM854" s="196"/>
      <c r="BN854" s="196"/>
      <c r="BO854" s="196"/>
      <c r="BP854" s="196"/>
      <c r="BQ854" s="196"/>
      <c r="BR854" s="196"/>
      <c r="BS854" s="196"/>
      <c r="BT854" s="196"/>
      <c r="BU854" s="196"/>
      <c r="BV854" s="196"/>
      <c r="BW854" s="196"/>
      <c r="BX854" s="196"/>
      <c r="BY854" s="196"/>
      <c r="BZ854" s="196"/>
      <c r="CA854" s="196"/>
      <c r="CB854" s="197">
        <v>0</v>
      </c>
      <c r="CC854" s="197"/>
      <c r="CD854" s="197"/>
      <c r="CE854" s="197"/>
      <c r="CF854" s="197"/>
      <c r="CG854" s="197"/>
      <c r="CH854" s="197"/>
      <c r="CI854" s="197"/>
      <c r="CJ854" s="197"/>
      <c r="CK854" s="197"/>
      <c r="CL854" s="197"/>
      <c r="CM854" s="197"/>
      <c r="CN854" s="197"/>
      <c r="CO854" s="197"/>
      <c r="CP854" s="197"/>
    </row>
    <row r="855" spans="1:94" ht="15.75" customHeight="1">
      <c r="A855" s="218"/>
      <c r="B855" s="218"/>
      <c r="C855" s="219" t="s">
        <v>1206</v>
      </c>
      <c r="D855" s="219"/>
      <c r="E855" s="219"/>
      <c r="F855" s="219"/>
      <c r="G855" s="219"/>
      <c r="H855" s="219"/>
      <c r="I855" s="219"/>
      <c r="J855" s="219"/>
      <c r="K855" s="219"/>
      <c r="L855" s="219"/>
      <c r="M855" s="219"/>
      <c r="N855" s="219"/>
      <c r="O855" s="219"/>
      <c r="P855" s="219"/>
      <c r="Q855" s="219"/>
      <c r="R855" s="219"/>
      <c r="S855" s="219"/>
      <c r="T855" s="219"/>
      <c r="U855" s="219"/>
      <c r="V855" s="219"/>
      <c r="W855" s="219"/>
      <c r="X855" s="219"/>
      <c r="Y855" s="219"/>
      <c r="Z855" s="219"/>
      <c r="AA855" s="219"/>
      <c r="AB855" s="219"/>
      <c r="AC855" s="219"/>
      <c r="AD855" s="219"/>
      <c r="AE855" s="219"/>
      <c r="AF855" s="219"/>
      <c r="AG855" s="219"/>
      <c r="AH855" s="219"/>
      <c r="AI855" s="219"/>
      <c r="AJ855" s="219"/>
      <c r="AK855" s="219"/>
      <c r="AL855" s="219"/>
      <c r="AM855" s="219"/>
      <c r="AN855" s="219"/>
      <c r="AO855" s="219"/>
      <c r="AP855" s="219"/>
      <c r="AQ855" s="219"/>
      <c r="AR855" s="219"/>
      <c r="AS855" s="219"/>
      <c r="AT855" s="219"/>
      <c r="AU855" s="219"/>
      <c r="AV855" s="219"/>
      <c r="AW855" s="219"/>
      <c r="AX855" s="219"/>
      <c r="AY855" s="219"/>
      <c r="AZ855" s="219"/>
      <c r="BA855" s="219"/>
      <c r="BB855" s="219"/>
      <c r="BC855" s="219"/>
      <c r="BD855" s="219"/>
      <c r="BE855" s="219"/>
      <c r="BF855" s="219"/>
      <c r="BG855" s="219"/>
      <c r="BH855" s="190">
        <v>0</v>
      </c>
      <c r="BI855" s="190"/>
      <c r="BJ855" s="190"/>
      <c r="BK855" s="190"/>
      <c r="BL855" s="190"/>
      <c r="BM855" s="190"/>
      <c r="BN855" s="190"/>
      <c r="BO855" s="190"/>
      <c r="BP855" s="190"/>
      <c r="BQ855" s="190"/>
      <c r="BR855" s="190"/>
      <c r="BS855" s="190"/>
      <c r="BT855" s="190"/>
      <c r="BU855" s="190"/>
      <c r="BV855" s="190"/>
      <c r="BW855" s="190"/>
      <c r="BX855" s="190"/>
      <c r="BY855" s="190"/>
      <c r="BZ855" s="190"/>
      <c r="CA855" s="190"/>
      <c r="CB855" s="191">
        <v>0</v>
      </c>
      <c r="CC855" s="191"/>
      <c r="CD855" s="191"/>
      <c r="CE855" s="191"/>
      <c r="CF855" s="191"/>
      <c r="CG855" s="191"/>
      <c r="CH855" s="191"/>
      <c r="CI855" s="191"/>
      <c r="CJ855" s="191"/>
      <c r="CK855" s="191"/>
      <c r="CL855" s="191"/>
      <c r="CM855" s="191"/>
      <c r="CN855" s="191"/>
      <c r="CO855" s="191"/>
      <c r="CP855" s="191"/>
    </row>
    <row r="856" spans="1:94" ht="15.75" customHeight="1">
      <c r="A856" s="218"/>
      <c r="B856" s="218"/>
      <c r="C856" s="219" t="s">
        <v>1207</v>
      </c>
      <c r="D856" s="219"/>
      <c r="E856" s="219"/>
      <c r="F856" s="219"/>
      <c r="G856" s="219"/>
      <c r="H856" s="219"/>
      <c r="I856" s="219"/>
      <c r="J856" s="219"/>
      <c r="K856" s="219"/>
      <c r="L856" s="219"/>
      <c r="M856" s="219"/>
      <c r="N856" s="219"/>
      <c r="O856" s="219"/>
      <c r="P856" s="219"/>
      <c r="Q856" s="219"/>
      <c r="R856" s="219"/>
      <c r="S856" s="219"/>
      <c r="T856" s="219"/>
      <c r="U856" s="219"/>
      <c r="V856" s="219"/>
      <c r="W856" s="219"/>
      <c r="X856" s="219"/>
      <c r="Y856" s="219"/>
      <c r="Z856" s="219"/>
      <c r="AA856" s="219"/>
      <c r="AB856" s="219"/>
      <c r="AC856" s="219"/>
      <c r="AD856" s="219"/>
      <c r="AE856" s="219"/>
      <c r="AF856" s="219"/>
      <c r="AG856" s="219"/>
      <c r="AH856" s="219"/>
      <c r="AI856" s="219"/>
      <c r="AJ856" s="219"/>
      <c r="AK856" s="219"/>
      <c r="AL856" s="219"/>
      <c r="AM856" s="219"/>
      <c r="AN856" s="219"/>
      <c r="AO856" s="219"/>
      <c r="AP856" s="219"/>
      <c r="AQ856" s="219"/>
      <c r="AR856" s="219"/>
      <c r="AS856" s="219"/>
      <c r="AT856" s="219"/>
      <c r="AU856" s="219"/>
      <c r="AV856" s="219"/>
      <c r="AW856" s="219"/>
      <c r="AX856" s="219"/>
      <c r="AY856" s="219"/>
      <c r="AZ856" s="219"/>
      <c r="BA856" s="219"/>
      <c r="BB856" s="219"/>
      <c r="BC856" s="219"/>
      <c r="BD856" s="219"/>
      <c r="BE856" s="219"/>
      <c r="BF856" s="219"/>
      <c r="BG856" s="219"/>
      <c r="BH856" s="190">
        <v>0</v>
      </c>
      <c r="BI856" s="190"/>
      <c r="BJ856" s="190"/>
      <c r="BK856" s="190"/>
      <c r="BL856" s="190"/>
      <c r="BM856" s="190"/>
      <c r="BN856" s="190"/>
      <c r="BO856" s="190"/>
      <c r="BP856" s="190"/>
      <c r="BQ856" s="190"/>
      <c r="BR856" s="190"/>
      <c r="BS856" s="190"/>
      <c r="BT856" s="190"/>
      <c r="BU856" s="190"/>
      <c r="BV856" s="190"/>
      <c r="BW856" s="190"/>
      <c r="BX856" s="190"/>
      <c r="BY856" s="190"/>
      <c r="BZ856" s="190"/>
      <c r="CA856" s="190"/>
      <c r="CB856" s="191">
        <v>0</v>
      </c>
      <c r="CC856" s="191"/>
      <c r="CD856" s="191"/>
      <c r="CE856" s="191"/>
      <c r="CF856" s="191"/>
      <c r="CG856" s="191"/>
      <c r="CH856" s="191"/>
      <c r="CI856" s="191"/>
      <c r="CJ856" s="191"/>
      <c r="CK856" s="191"/>
      <c r="CL856" s="191"/>
      <c r="CM856" s="191"/>
      <c r="CN856" s="191"/>
      <c r="CO856" s="191"/>
      <c r="CP856" s="191"/>
    </row>
    <row r="857" spans="1:94" ht="15.75" customHeight="1">
      <c r="A857" s="218"/>
      <c r="B857" s="218"/>
      <c r="C857" s="219" t="s">
        <v>1208</v>
      </c>
      <c r="D857" s="219"/>
      <c r="E857" s="219"/>
      <c r="F857" s="219"/>
      <c r="G857" s="219"/>
      <c r="H857" s="219"/>
      <c r="I857" s="219"/>
      <c r="J857" s="219"/>
      <c r="K857" s="219"/>
      <c r="L857" s="219"/>
      <c r="M857" s="219"/>
      <c r="N857" s="219"/>
      <c r="O857" s="219"/>
      <c r="P857" s="219"/>
      <c r="Q857" s="219"/>
      <c r="R857" s="219"/>
      <c r="S857" s="219"/>
      <c r="T857" s="219"/>
      <c r="U857" s="219"/>
      <c r="V857" s="219"/>
      <c r="W857" s="219"/>
      <c r="X857" s="219"/>
      <c r="Y857" s="219"/>
      <c r="Z857" s="219"/>
      <c r="AA857" s="219"/>
      <c r="AB857" s="219"/>
      <c r="AC857" s="219"/>
      <c r="AD857" s="219"/>
      <c r="AE857" s="219"/>
      <c r="AF857" s="219"/>
      <c r="AG857" s="219"/>
      <c r="AH857" s="219"/>
      <c r="AI857" s="219"/>
      <c r="AJ857" s="219"/>
      <c r="AK857" s="219"/>
      <c r="AL857" s="219"/>
      <c r="AM857" s="219"/>
      <c r="AN857" s="219"/>
      <c r="AO857" s="219"/>
      <c r="AP857" s="219"/>
      <c r="AQ857" s="219"/>
      <c r="AR857" s="219"/>
      <c r="AS857" s="219"/>
      <c r="AT857" s="219"/>
      <c r="AU857" s="219"/>
      <c r="AV857" s="219"/>
      <c r="AW857" s="219"/>
      <c r="AX857" s="219"/>
      <c r="AY857" s="219"/>
      <c r="AZ857" s="219"/>
      <c r="BA857" s="219"/>
      <c r="BB857" s="219"/>
      <c r="BC857" s="219"/>
      <c r="BD857" s="219"/>
      <c r="BE857" s="219"/>
      <c r="BF857" s="219"/>
      <c r="BG857" s="219"/>
      <c r="BH857" s="190">
        <v>0</v>
      </c>
      <c r="BI857" s="190"/>
      <c r="BJ857" s="190"/>
      <c r="BK857" s="190"/>
      <c r="BL857" s="190"/>
      <c r="BM857" s="190"/>
      <c r="BN857" s="190"/>
      <c r="BO857" s="190"/>
      <c r="BP857" s="190"/>
      <c r="BQ857" s="190"/>
      <c r="BR857" s="190"/>
      <c r="BS857" s="190"/>
      <c r="BT857" s="190"/>
      <c r="BU857" s="190"/>
      <c r="BV857" s="190"/>
      <c r="BW857" s="190"/>
      <c r="BX857" s="190"/>
      <c r="BY857" s="190"/>
      <c r="BZ857" s="190"/>
      <c r="CA857" s="190"/>
      <c r="CB857" s="191">
        <v>0</v>
      </c>
      <c r="CC857" s="191"/>
      <c r="CD857" s="191"/>
      <c r="CE857" s="191"/>
      <c r="CF857" s="191"/>
      <c r="CG857" s="191"/>
      <c r="CH857" s="191"/>
      <c r="CI857" s="191"/>
      <c r="CJ857" s="191"/>
      <c r="CK857" s="191"/>
      <c r="CL857" s="191"/>
      <c r="CM857" s="191"/>
      <c r="CN857" s="191"/>
      <c r="CO857" s="191"/>
      <c r="CP857" s="191"/>
    </row>
    <row r="858" spans="1:94" ht="15.75" customHeight="1">
      <c r="A858" s="216"/>
      <c r="B858" s="216"/>
      <c r="C858" s="217" t="s">
        <v>467</v>
      </c>
      <c r="D858" s="217"/>
      <c r="E858" s="217"/>
      <c r="F858" s="217"/>
      <c r="G858" s="217"/>
      <c r="H858" s="217"/>
      <c r="I858" s="217"/>
      <c r="J858" s="217"/>
      <c r="K858" s="217"/>
      <c r="L858" s="217"/>
      <c r="M858" s="217"/>
      <c r="N858" s="217"/>
      <c r="O858" s="217"/>
      <c r="P858" s="217"/>
      <c r="Q858" s="217"/>
      <c r="R858" s="217"/>
      <c r="S858" s="217"/>
      <c r="T858" s="217"/>
      <c r="U858" s="217"/>
      <c r="V858" s="217"/>
      <c r="W858" s="217"/>
      <c r="X858" s="217"/>
      <c r="Y858" s="217"/>
      <c r="Z858" s="217"/>
      <c r="AA858" s="217"/>
      <c r="AB858" s="217"/>
      <c r="AC858" s="217"/>
      <c r="AD858" s="217"/>
      <c r="AE858" s="217"/>
      <c r="AF858" s="217"/>
      <c r="AG858" s="217"/>
      <c r="AH858" s="217"/>
      <c r="AI858" s="217"/>
      <c r="AJ858" s="217"/>
      <c r="AK858" s="217"/>
      <c r="AL858" s="217"/>
      <c r="AM858" s="217"/>
      <c r="AN858" s="217"/>
      <c r="AO858" s="217"/>
      <c r="AP858" s="217"/>
      <c r="AQ858" s="217"/>
      <c r="AR858" s="217"/>
      <c r="AS858" s="217"/>
      <c r="AT858" s="217"/>
      <c r="AU858" s="217"/>
      <c r="AV858" s="217"/>
      <c r="AW858" s="217"/>
      <c r="AX858" s="217"/>
      <c r="AY858" s="217"/>
      <c r="AZ858" s="217"/>
      <c r="BA858" s="217"/>
      <c r="BB858" s="217"/>
      <c r="BC858" s="217"/>
      <c r="BD858" s="217"/>
      <c r="BE858" s="217"/>
      <c r="BF858" s="217"/>
      <c r="BG858" s="217"/>
      <c r="BH858" s="196">
        <v>0</v>
      </c>
      <c r="BI858" s="196"/>
      <c r="BJ858" s="196"/>
      <c r="BK858" s="196"/>
      <c r="BL858" s="196"/>
      <c r="BM858" s="196"/>
      <c r="BN858" s="196"/>
      <c r="BO858" s="196"/>
      <c r="BP858" s="196"/>
      <c r="BQ858" s="196"/>
      <c r="BR858" s="196"/>
      <c r="BS858" s="196"/>
      <c r="BT858" s="196"/>
      <c r="BU858" s="196"/>
      <c r="BV858" s="196"/>
      <c r="BW858" s="196"/>
      <c r="BX858" s="196"/>
      <c r="BY858" s="196"/>
      <c r="BZ858" s="196"/>
      <c r="CA858" s="196"/>
      <c r="CB858" s="197">
        <v>0</v>
      </c>
      <c r="CC858" s="197"/>
      <c r="CD858" s="197"/>
      <c r="CE858" s="197"/>
      <c r="CF858" s="197"/>
      <c r="CG858" s="197"/>
      <c r="CH858" s="197"/>
      <c r="CI858" s="197"/>
      <c r="CJ858" s="197"/>
      <c r="CK858" s="197"/>
      <c r="CL858" s="197"/>
      <c r="CM858" s="197"/>
      <c r="CN858" s="197"/>
      <c r="CO858" s="197"/>
      <c r="CP858" s="197"/>
    </row>
    <row r="859" spans="1:94" ht="15.75" customHeight="1">
      <c r="A859" s="218"/>
      <c r="B859" s="218"/>
      <c r="C859" s="219"/>
      <c r="D859" s="219"/>
      <c r="E859" s="219"/>
      <c r="F859" s="219"/>
      <c r="G859" s="219"/>
      <c r="H859" s="219"/>
      <c r="I859" s="219"/>
      <c r="J859" s="219"/>
      <c r="K859" s="219"/>
      <c r="L859" s="219"/>
      <c r="M859" s="219"/>
      <c r="N859" s="219"/>
      <c r="O859" s="219"/>
      <c r="P859" s="219"/>
      <c r="Q859" s="219"/>
      <c r="R859" s="219"/>
      <c r="S859" s="219"/>
      <c r="T859" s="219"/>
      <c r="U859" s="219"/>
      <c r="V859" s="219"/>
      <c r="W859" s="219"/>
      <c r="X859" s="219"/>
      <c r="Y859" s="219"/>
      <c r="Z859" s="219"/>
      <c r="AA859" s="219"/>
      <c r="AB859" s="219"/>
      <c r="AC859" s="219"/>
      <c r="AD859" s="219"/>
      <c r="AE859" s="219"/>
      <c r="AF859" s="219"/>
      <c r="AG859" s="219"/>
      <c r="AH859" s="219"/>
      <c r="AI859" s="219"/>
      <c r="AJ859" s="219"/>
      <c r="AK859" s="219"/>
      <c r="AL859" s="219"/>
      <c r="AM859" s="219"/>
      <c r="AN859" s="219"/>
      <c r="AO859" s="219"/>
      <c r="AP859" s="219"/>
      <c r="AQ859" s="219"/>
      <c r="AR859" s="219"/>
      <c r="AS859" s="219"/>
      <c r="AT859" s="219"/>
      <c r="AU859" s="219"/>
      <c r="AV859" s="219"/>
      <c r="AW859" s="219"/>
      <c r="AX859" s="219"/>
      <c r="AY859" s="219"/>
      <c r="AZ859" s="219"/>
      <c r="BA859" s="219"/>
      <c r="BB859" s="219"/>
      <c r="BC859" s="219"/>
      <c r="BD859" s="219"/>
      <c r="BE859" s="219"/>
      <c r="BF859" s="219"/>
      <c r="BG859" s="219"/>
      <c r="BH859" s="190">
        <v>0</v>
      </c>
      <c r="BI859" s="190"/>
      <c r="BJ859" s="190"/>
      <c r="BK859" s="190"/>
      <c r="BL859" s="190"/>
      <c r="BM859" s="190"/>
      <c r="BN859" s="190"/>
      <c r="BO859" s="190"/>
      <c r="BP859" s="190"/>
      <c r="BQ859" s="190"/>
      <c r="BR859" s="190"/>
      <c r="BS859" s="190"/>
      <c r="BT859" s="190"/>
      <c r="BU859" s="190"/>
      <c r="BV859" s="190"/>
      <c r="BW859" s="190"/>
      <c r="BX859" s="190"/>
      <c r="BY859" s="190"/>
      <c r="BZ859" s="190"/>
      <c r="CA859" s="190"/>
      <c r="CB859" s="191">
        <v>0</v>
      </c>
      <c r="CC859" s="191"/>
      <c r="CD859" s="191"/>
      <c r="CE859" s="191"/>
      <c r="CF859" s="191"/>
      <c r="CG859" s="191"/>
      <c r="CH859" s="191"/>
      <c r="CI859" s="191"/>
      <c r="CJ859" s="191"/>
      <c r="CK859" s="191"/>
      <c r="CL859" s="191"/>
      <c r="CM859" s="191"/>
      <c r="CN859" s="191"/>
      <c r="CO859" s="191"/>
      <c r="CP859" s="191"/>
    </row>
    <row r="860" spans="1:94" ht="15.75" customHeight="1">
      <c r="A860" s="216"/>
      <c r="B860" s="216"/>
      <c r="C860" s="217" t="s">
        <v>1348</v>
      </c>
      <c r="D860" s="217"/>
      <c r="E860" s="217"/>
      <c r="F860" s="217"/>
      <c r="G860" s="217"/>
      <c r="H860" s="217"/>
      <c r="I860" s="217"/>
      <c r="J860" s="217"/>
      <c r="K860" s="217"/>
      <c r="L860" s="217"/>
      <c r="M860" s="217"/>
      <c r="N860" s="217"/>
      <c r="O860" s="217"/>
      <c r="P860" s="217"/>
      <c r="Q860" s="217"/>
      <c r="R860" s="217"/>
      <c r="S860" s="217"/>
      <c r="T860" s="217"/>
      <c r="U860" s="217"/>
      <c r="V860" s="217"/>
      <c r="W860" s="217"/>
      <c r="X860" s="217"/>
      <c r="Y860" s="217"/>
      <c r="Z860" s="217"/>
      <c r="AA860" s="217"/>
      <c r="AB860" s="217"/>
      <c r="AC860" s="217"/>
      <c r="AD860" s="217"/>
      <c r="AE860" s="217"/>
      <c r="AF860" s="217"/>
      <c r="AG860" s="217"/>
      <c r="AH860" s="217"/>
      <c r="AI860" s="217"/>
      <c r="AJ860" s="217"/>
      <c r="AK860" s="217"/>
      <c r="AL860" s="217"/>
      <c r="AM860" s="217"/>
      <c r="AN860" s="217"/>
      <c r="AO860" s="217"/>
      <c r="AP860" s="217"/>
      <c r="AQ860" s="217"/>
      <c r="AR860" s="217"/>
      <c r="AS860" s="217"/>
      <c r="AT860" s="217"/>
      <c r="AU860" s="217"/>
      <c r="AV860" s="217"/>
      <c r="AW860" s="217"/>
      <c r="AX860" s="217"/>
      <c r="AY860" s="217"/>
      <c r="AZ860" s="217"/>
      <c r="BA860" s="217"/>
      <c r="BB860" s="217"/>
      <c r="BC860" s="217"/>
      <c r="BD860" s="217"/>
      <c r="BE860" s="217"/>
      <c r="BF860" s="217"/>
      <c r="BG860" s="217"/>
      <c r="BH860" s="196">
        <v>0</v>
      </c>
      <c r="BI860" s="196"/>
      <c r="BJ860" s="196"/>
      <c r="BK860" s="196"/>
      <c r="BL860" s="196"/>
      <c r="BM860" s="196"/>
      <c r="BN860" s="196"/>
      <c r="BO860" s="196"/>
      <c r="BP860" s="196"/>
      <c r="BQ860" s="196"/>
      <c r="BR860" s="196"/>
      <c r="BS860" s="196"/>
      <c r="BT860" s="196"/>
      <c r="BU860" s="196"/>
      <c r="BV860" s="196"/>
      <c r="BW860" s="196"/>
      <c r="BX860" s="196"/>
      <c r="BY860" s="196"/>
      <c r="BZ860" s="196"/>
      <c r="CA860" s="196"/>
      <c r="CB860" s="197">
        <v>0</v>
      </c>
      <c r="CC860" s="197"/>
      <c r="CD860" s="197"/>
      <c r="CE860" s="197"/>
      <c r="CF860" s="197"/>
      <c r="CG860" s="197"/>
      <c r="CH860" s="197"/>
      <c r="CI860" s="197"/>
      <c r="CJ860" s="197"/>
      <c r="CK860" s="197"/>
      <c r="CL860" s="197"/>
      <c r="CM860" s="197"/>
      <c r="CN860" s="197"/>
      <c r="CO860" s="197"/>
      <c r="CP860" s="197"/>
    </row>
    <row r="861" spans="1:94" ht="15.75" customHeight="1">
      <c r="A861" s="218"/>
      <c r="B861" s="218"/>
      <c r="C861" s="219" t="s">
        <v>1206</v>
      </c>
      <c r="D861" s="219"/>
      <c r="E861" s="219"/>
      <c r="F861" s="219"/>
      <c r="G861" s="219"/>
      <c r="H861" s="219"/>
      <c r="I861" s="219"/>
      <c r="J861" s="219"/>
      <c r="K861" s="219"/>
      <c r="L861" s="219"/>
      <c r="M861" s="219"/>
      <c r="N861" s="219"/>
      <c r="O861" s="219"/>
      <c r="P861" s="219"/>
      <c r="Q861" s="219"/>
      <c r="R861" s="219"/>
      <c r="S861" s="219"/>
      <c r="T861" s="219"/>
      <c r="U861" s="219"/>
      <c r="V861" s="219"/>
      <c r="W861" s="219"/>
      <c r="X861" s="219"/>
      <c r="Y861" s="219"/>
      <c r="Z861" s="219"/>
      <c r="AA861" s="219"/>
      <c r="AB861" s="219"/>
      <c r="AC861" s="219"/>
      <c r="AD861" s="219"/>
      <c r="AE861" s="219"/>
      <c r="AF861" s="219"/>
      <c r="AG861" s="219"/>
      <c r="AH861" s="219"/>
      <c r="AI861" s="219"/>
      <c r="AJ861" s="219"/>
      <c r="AK861" s="219"/>
      <c r="AL861" s="219"/>
      <c r="AM861" s="219"/>
      <c r="AN861" s="219"/>
      <c r="AO861" s="219"/>
      <c r="AP861" s="219"/>
      <c r="AQ861" s="219"/>
      <c r="AR861" s="219"/>
      <c r="AS861" s="219"/>
      <c r="AT861" s="219"/>
      <c r="AU861" s="219"/>
      <c r="AV861" s="219"/>
      <c r="AW861" s="219"/>
      <c r="AX861" s="219"/>
      <c r="AY861" s="219"/>
      <c r="AZ861" s="219"/>
      <c r="BA861" s="219"/>
      <c r="BB861" s="219"/>
      <c r="BC861" s="219"/>
      <c r="BD861" s="219"/>
      <c r="BE861" s="219"/>
      <c r="BF861" s="219"/>
      <c r="BG861" s="219"/>
      <c r="BH861" s="190">
        <v>0</v>
      </c>
      <c r="BI861" s="190"/>
      <c r="BJ861" s="190"/>
      <c r="BK861" s="190"/>
      <c r="BL861" s="190"/>
      <c r="BM861" s="190"/>
      <c r="BN861" s="190"/>
      <c r="BO861" s="190"/>
      <c r="BP861" s="190"/>
      <c r="BQ861" s="190"/>
      <c r="BR861" s="190"/>
      <c r="BS861" s="190"/>
      <c r="BT861" s="190"/>
      <c r="BU861" s="190"/>
      <c r="BV861" s="190"/>
      <c r="BW861" s="190"/>
      <c r="BX861" s="190"/>
      <c r="BY861" s="190"/>
      <c r="BZ861" s="190"/>
      <c r="CA861" s="190"/>
      <c r="CB861" s="191">
        <v>0</v>
      </c>
      <c r="CC861" s="191"/>
      <c r="CD861" s="191"/>
      <c r="CE861" s="191"/>
      <c r="CF861" s="191"/>
      <c r="CG861" s="191"/>
      <c r="CH861" s="191"/>
      <c r="CI861" s="191"/>
      <c r="CJ861" s="191"/>
      <c r="CK861" s="191"/>
      <c r="CL861" s="191"/>
      <c r="CM861" s="191"/>
      <c r="CN861" s="191"/>
      <c r="CO861" s="191"/>
      <c r="CP861" s="191"/>
    </row>
    <row r="862" spans="1:94" ht="15.75" customHeight="1">
      <c r="A862" s="218"/>
      <c r="B862" s="218"/>
      <c r="C862" s="219" t="s">
        <v>1207</v>
      </c>
      <c r="D862" s="219"/>
      <c r="E862" s="219"/>
      <c r="F862" s="219"/>
      <c r="G862" s="219"/>
      <c r="H862" s="219"/>
      <c r="I862" s="219"/>
      <c r="J862" s="219"/>
      <c r="K862" s="219"/>
      <c r="L862" s="219"/>
      <c r="M862" s="219"/>
      <c r="N862" s="219"/>
      <c r="O862" s="219"/>
      <c r="P862" s="219"/>
      <c r="Q862" s="219"/>
      <c r="R862" s="219"/>
      <c r="S862" s="219"/>
      <c r="T862" s="219"/>
      <c r="U862" s="219"/>
      <c r="V862" s="219"/>
      <c r="W862" s="219"/>
      <c r="X862" s="219"/>
      <c r="Y862" s="219"/>
      <c r="Z862" s="219"/>
      <c r="AA862" s="219"/>
      <c r="AB862" s="219"/>
      <c r="AC862" s="219"/>
      <c r="AD862" s="219"/>
      <c r="AE862" s="219"/>
      <c r="AF862" s="219"/>
      <c r="AG862" s="219"/>
      <c r="AH862" s="219"/>
      <c r="AI862" s="219"/>
      <c r="AJ862" s="219"/>
      <c r="AK862" s="219"/>
      <c r="AL862" s="219"/>
      <c r="AM862" s="219"/>
      <c r="AN862" s="219"/>
      <c r="AO862" s="219"/>
      <c r="AP862" s="219"/>
      <c r="AQ862" s="219"/>
      <c r="AR862" s="219"/>
      <c r="AS862" s="219"/>
      <c r="AT862" s="219"/>
      <c r="AU862" s="219"/>
      <c r="AV862" s="219"/>
      <c r="AW862" s="219"/>
      <c r="AX862" s="219"/>
      <c r="AY862" s="219"/>
      <c r="AZ862" s="219"/>
      <c r="BA862" s="219"/>
      <c r="BB862" s="219"/>
      <c r="BC862" s="219"/>
      <c r="BD862" s="219"/>
      <c r="BE862" s="219"/>
      <c r="BF862" s="219"/>
      <c r="BG862" s="219"/>
      <c r="BH862" s="190">
        <v>0</v>
      </c>
      <c r="BI862" s="190"/>
      <c r="BJ862" s="190"/>
      <c r="BK862" s="190"/>
      <c r="BL862" s="190"/>
      <c r="BM862" s="190"/>
      <c r="BN862" s="190"/>
      <c r="BO862" s="190"/>
      <c r="BP862" s="190"/>
      <c r="BQ862" s="190"/>
      <c r="BR862" s="190"/>
      <c r="BS862" s="190"/>
      <c r="BT862" s="190"/>
      <c r="BU862" s="190"/>
      <c r="BV862" s="190"/>
      <c r="BW862" s="190"/>
      <c r="BX862" s="190"/>
      <c r="BY862" s="190"/>
      <c r="BZ862" s="190"/>
      <c r="CA862" s="190"/>
      <c r="CB862" s="191">
        <v>0</v>
      </c>
      <c r="CC862" s="191"/>
      <c r="CD862" s="191"/>
      <c r="CE862" s="191"/>
      <c r="CF862" s="191"/>
      <c r="CG862" s="191"/>
      <c r="CH862" s="191"/>
      <c r="CI862" s="191"/>
      <c r="CJ862" s="191"/>
      <c r="CK862" s="191"/>
      <c r="CL862" s="191"/>
      <c r="CM862" s="191"/>
      <c r="CN862" s="191"/>
      <c r="CO862" s="191"/>
      <c r="CP862" s="191"/>
    </row>
    <row r="863" spans="1:94" ht="15.75" customHeight="1">
      <c r="A863" s="218"/>
      <c r="B863" s="218"/>
      <c r="C863" s="219" t="s">
        <v>1208</v>
      </c>
      <c r="D863" s="219"/>
      <c r="E863" s="219"/>
      <c r="F863" s="219"/>
      <c r="G863" s="219"/>
      <c r="H863" s="219"/>
      <c r="I863" s="219"/>
      <c r="J863" s="219"/>
      <c r="K863" s="219"/>
      <c r="L863" s="219"/>
      <c r="M863" s="219"/>
      <c r="N863" s="219"/>
      <c r="O863" s="219"/>
      <c r="P863" s="219"/>
      <c r="Q863" s="219"/>
      <c r="R863" s="219"/>
      <c r="S863" s="219"/>
      <c r="T863" s="219"/>
      <c r="U863" s="219"/>
      <c r="V863" s="219"/>
      <c r="W863" s="219"/>
      <c r="X863" s="219"/>
      <c r="Y863" s="219"/>
      <c r="Z863" s="219"/>
      <c r="AA863" s="219"/>
      <c r="AB863" s="219"/>
      <c r="AC863" s="219"/>
      <c r="AD863" s="219"/>
      <c r="AE863" s="219"/>
      <c r="AF863" s="219"/>
      <c r="AG863" s="219"/>
      <c r="AH863" s="219"/>
      <c r="AI863" s="219"/>
      <c r="AJ863" s="219"/>
      <c r="AK863" s="219"/>
      <c r="AL863" s="219"/>
      <c r="AM863" s="219"/>
      <c r="AN863" s="219"/>
      <c r="AO863" s="219"/>
      <c r="AP863" s="219"/>
      <c r="AQ863" s="219"/>
      <c r="AR863" s="219"/>
      <c r="AS863" s="219"/>
      <c r="AT863" s="219"/>
      <c r="AU863" s="219"/>
      <c r="AV863" s="219"/>
      <c r="AW863" s="219"/>
      <c r="AX863" s="219"/>
      <c r="AY863" s="219"/>
      <c r="AZ863" s="219"/>
      <c r="BA863" s="219"/>
      <c r="BB863" s="219"/>
      <c r="BC863" s="219"/>
      <c r="BD863" s="219"/>
      <c r="BE863" s="219"/>
      <c r="BF863" s="219"/>
      <c r="BG863" s="219"/>
      <c r="BH863" s="190">
        <v>0</v>
      </c>
      <c r="BI863" s="190"/>
      <c r="BJ863" s="190"/>
      <c r="BK863" s="190"/>
      <c r="BL863" s="190"/>
      <c r="BM863" s="190"/>
      <c r="BN863" s="190"/>
      <c r="BO863" s="190"/>
      <c r="BP863" s="190"/>
      <c r="BQ863" s="190"/>
      <c r="BR863" s="190"/>
      <c r="BS863" s="190"/>
      <c r="BT863" s="190"/>
      <c r="BU863" s="190"/>
      <c r="BV863" s="190"/>
      <c r="BW863" s="190"/>
      <c r="BX863" s="190"/>
      <c r="BY863" s="190"/>
      <c r="BZ863" s="190"/>
      <c r="CA863" s="190"/>
      <c r="CB863" s="191">
        <v>0</v>
      </c>
      <c r="CC863" s="191"/>
      <c r="CD863" s="191"/>
      <c r="CE863" s="191"/>
      <c r="CF863" s="191"/>
      <c r="CG863" s="191"/>
      <c r="CH863" s="191"/>
      <c r="CI863" s="191"/>
      <c r="CJ863" s="191"/>
      <c r="CK863" s="191"/>
      <c r="CL863" s="191"/>
      <c r="CM863" s="191"/>
      <c r="CN863" s="191"/>
      <c r="CO863" s="191"/>
      <c r="CP863" s="191"/>
    </row>
    <row r="864" spans="1:94" ht="15.75" customHeight="1">
      <c r="A864" s="216"/>
      <c r="B864" s="216"/>
      <c r="C864" s="217" t="s">
        <v>467</v>
      </c>
      <c r="D864" s="217"/>
      <c r="E864" s="217"/>
      <c r="F864" s="217"/>
      <c r="G864" s="217"/>
      <c r="H864" s="217"/>
      <c r="I864" s="217"/>
      <c r="J864" s="217"/>
      <c r="K864" s="217"/>
      <c r="L864" s="217"/>
      <c r="M864" s="217"/>
      <c r="N864" s="217"/>
      <c r="O864" s="217"/>
      <c r="P864" s="217"/>
      <c r="Q864" s="217"/>
      <c r="R864" s="217"/>
      <c r="S864" s="217"/>
      <c r="T864" s="217"/>
      <c r="U864" s="217"/>
      <c r="V864" s="217"/>
      <c r="W864" s="217"/>
      <c r="X864" s="217"/>
      <c r="Y864" s="217"/>
      <c r="Z864" s="217"/>
      <c r="AA864" s="217"/>
      <c r="AB864" s="217"/>
      <c r="AC864" s="217"/>
      <c r="AD864" s="217"/>
      <c r="AE864" s="217"/>
      <c r="AF864" s="217"/>
      <c r="AG864" s="217"/>
      <c r="AH864" s="217"/>
      <c r="AI864" s="217"/>
      <c r="AJ864" s="217"/>
      <c r="AK864" s="217"/>
      <c r="AL864" s="217"/>
      <c r="AM864" s="217"/>
      <c r="AN864" s="217"/>
      <c r="AO864" s="217"/>
      <c r="AP864" s="217"/>
      <c r="AQ864" s="217"/>
      <c r="AR864" s="217"/>
      <c r="AS864" s="217"/>
      <c r="AT864" s="217"/>
      <c r="AU864" s="217"/>
      <c r="AV864" s="217"/>
      <c r="AW864" s="217"/>
      <c r="AX864" s="217"/>
      <c r="AY864" s="217"/>
      <c r="AZ864" s="217"/>
      <c r="BA864" s="217"/>
      <c r="BB864" s="217"/>
      <c r="BC864" s="217"/>
      <c r="BD864" s="217"/>
      <c r="BE864" s="217"/>
      <c r="BF864" s="217"/>
      <c r="BG864" s="217"/>
      <c r="BH864" s="196">
        <v>0</v>
      </c>
      <c r="BI864" s="196"/>
      <c r="BJ864" s="196"/>
      <c r="BK864" s="196"/>
      <c r="BL864" s="196"/>
      <c r="BM864" s="196"/>
      <c r="BN864" s="196"/>
      <c r="BO864" s="196"/>
      <c r="BP864" s="196"/>
      <c r="BQ864" s="196"/>
      <c r="BR864" s="196"/>
      <c r="BS864" s="196"/>
      <c r="BT864" s="196"/>
      <c r="BU864" s="196"/>
      <c r="BV864" s="196"/>
      <c r="BW864" s="196"/>
      <c r="BX864" s="196"/>
      <c r="BY864" s="196"/>
      <c r="BZ864" s="196"/>
      <c r="CA864" s="196"/>
      <c r="CB864" s="197">
        <v>0</v>
      </c>
      <c r="CC864" s="197"/>
      <c r="CD864" s="197"/>
      <c r="CE864" s="197"/>
      <c r="CF864" s="197"/>
      <c r="CG864" s="197"/>
      <c r="CH864" s="197"/>
      <c r="CI864" s="197"/>
      <c r="CJ864" s="197"/>
      <c r="CK864" s="197"/>
      <c r="CL864" s="197"/>
      <c r="CM864" s="197"/>
      <c r="CN864" s="197"/>
      <c r="CO864" s="197"/>
      <c r="CP864" s="197"/>
    </row>
    <row r="865" spans="1:94" ht="15.75" customHeight="1">
      <c r="A865" s="218"/>
      <c r="B865" s="218"/>
      <c r="C865" s="219"/>
      <c r="D865" s="219"/>
      <c r="E865" s="219"/>
      <c r="F865" s="219"/>
      <c r="G865" s="219"/>
      <c r="H865" s="219"/>
      <c r="I865" s="219"/>
      <c r="J865" s="219"/>
      <c r="K865" s="219"/>
      <c r="L865" s="219"/>
      <c r="M865" s="219"/>
      <c r="N865" s="219"/>
      <c r="O865" s="219"/>
      <c r="P865" s="219"/>
      <c r="Q865" s="219"/>
      <c r="R865" s="219"/>
      <c r="S865" s="219"/>
      <c r="T865" s="219"/>
      <c r="U865" s="219"/>
      <c r="V865" s="219"/>
      <c r="W865" s="219"/>
      <c r="X865" s="219"/>
      <c r="Y865" s="219"/>
      <c r="Z865" s="219"/>
      <c r="AA865" s="219"/>
      <c r="AB865" s="219"/>
      <c r="AC865" s="219"/>
      <c r="AD865" s="219"/>
      <c r="AE865" s="219"/>
      <c r="AF865" s="219"/>
      <c r="AG865" s="219"/>
      <c r="AH865" s="219"/>
      <c r="AI865" s="219"/>
      <c r="AJ865" s="219"/>
      <c r="AK865" s="219"/>
      <c r="AL865" s="219"/>
      <c r="AM865" s="219"/>
      <c r="AN865" s="219"/>
      <c r="AO865" s="219"/>
      <c r="AP865" s="219"/>
      <c r="AQ865" s="219"/>
      <c r="AR865" s="219"/>
      <c r="AS865" s="219"/>
      <c r="AT865" s="219"/>
      <c r="AU865" s="219"/>
      <c r="AV865" s="219"/>
      <c r="AW865" s="219"/>
      <c r="AX865" s="219"/>
      <c r="AY865" s="219"/>
      <c r="AZ865" s="219"/>
      <c r="BA865" s="219"/>
      <c r="BB865" s="219"/>
      <c r="BC865" s="219"/>
      <c r="BD865" s="219"/>
      <c r="BE865" s="219"/>
      <c r="BF865" s="219"/>
      <c r="BG865" s="219"/>
      <c r="BH865" s="190">
        <v>0</v>
      </c>
      <c r="BI865" s="190"/>
      <c r="BJ865" s="190"/>
      <c r="BK865" s="190"/>
      <c r="BL865" s="190"/>
      <c r="BM865" s="190"/>
      <c r="BN865" s="190"/>
      <c r="BO865" s="190"/>
      <c r="BP865" s="190"/>
      <c r="BQ865" s="190"/>
      <c r="BR865" s="190"/>
      <c r="BS865" s="190"/>
      <c r="BT865" s="190"/>
      <c r="BU865" s="190"/>
      <c r="BV865" s="190"/>
      <c r="BW865" s="190"/>
      <c r="BX865" s="190"/>
      <c r="BY865" s="190"/>
      <c r="BZ865" s="190"/>
      <c r="CA865" s="190"/>
      <c r="CB865" s="191">
        <v>0</v>
      </c>
      <c r="CC865" s="191"/>
      <c r="CD865" s="191"/>
      <c r="CE865" s="191"/>
      <c r="CF865" s="191"/>
      <c r="CG865" s="191"/>
      <c r="CH865" s="191"/>
      <c r="CI865" s="191"/>
      <c r="CJ865" s="191"/>
      <c r="CK865" s="191"/>
      <c r="CL865" s="191"/>
      <c r="CM865" s="191"/>
      <c r="CN865" s="191"/>
      <c r="CO865" s="191"/>
      <c r="CP865" s="191"/>
    </row>
    <row r="866" spans="1:94" ht="15.75" customHeight="1">
      <c r="A866" s="216"/>
      <c r="B866" s="216"/>
      <c r="C866" s="217" t="s">
        <v>1349</v>
      </c>
      <c r="D866" s="217"/>
      <c r="E866" s="217"/>
      <c r="F866" s="217"/>
      <c r="G866" s="217"/>
      <c r="H866" s="217"/>
      <c r="I866" s="217"/>
      <c r="J866" s="217"/>
      <c r="K866" s="217"/>
      <c r="L866" s="217"/>
      <c r="M866" s="217"/>
      <c r="N866" s="217"/>
      <c r="O866" s="217"/>
      <c r="P866" s="217"/>
      <c r="Q866" s="217"/>
      <c r="R866" s="217"/>
      <c r="S866" s="217"/>
      <c r="T866" s="217"/>
      <c r="U866" s="217"/>
      <c r="V866" s="217"/>
      <c r="W866" s="217"/>
      <c r="X866" s="217"/>
      <c r="Y866" s="217"/>
      <c r="Z866" s="217"/>
      <c r="AA866" s="217"/>
      <c r="AB866" s="217"/>
      <c r="AC866" s="217"/>
      <c r="AD866" s="217"/>
      <c r="AE866" s="217"/>
      <c r="AF866" s="217"/>
      <c r="AG866" s="217"/>
      <c r="AH866" s="217"/>
      <c r="AI866" s="217"/>
      <c r="AJ866" s="217"/>
      <c r="AK866" s="217"/>
      <c r="AL866" s="217"/>
      <c r="AM866" s="217"/>
      <c r="AN866" s="217"/>
      <c r="AO866" s="217"/>
      <c r="AP866" s="217"/>
      <c r="AQ866" s="217"/>
      <c r="AR866" s="217"/>
      <c r="AS866" s="217"/>
      <c r="AT866" s="217"/>
      <c r="AU866" s="217"/>
      <c r="AV866" s="217"/>
      <c r="AW866" s="217"/>
      <c r="AX866" s="217"/>
      <c r="AY866" s="217"/>
      <c r="AZ866" s="217"/>
      <c r="BA866" s="217"/>
      <c r="BB866" s="217"/>
      <c r="BC866" s="217"/>
      <c r="BD866" s="217"/>
      <c r="BE866" s="217"/>
      <c r="BF866" s="217"/>
      <c r="BG866" s="217"/>
      <c r="BH866" s="196">
        <v>0</v>
      </c>
      <c r="BI866" s="196"/>
      <c r="BJ866" s="196"/>
      <c r="BK866" s="196"/>
      <c r="BL866" s="196"/>
      <c r="BM866" s="196"/>
      <c r="BN866" s="196"/>
      <c r="BO866" s="196"/>
      <c r="BP866" s="196"/>
      <c r="BQ866" s="196"/>
      <c r="BR866" s="196"/>
      <c r="BS866" s="196"/>
      <c r="BT866" s="196"/>
      <c r="BU866" s="196"/>
      <c r="BV866" s="196"/>
      <c r="BW866" s="196"/>
      <c r="BX866" s="196"/>
      <c r="BY866" s="196"/>
      <c r="BZ866" s="196"/>
      <c r="CA866" s="196"/>
      <c r="CB866" s="197">
        <v>0</v>
      </c>
      <c r="CC866" s="197"/>
      <c r="CD866" s="197"/>
      <c r="CE866" s="197"/>
      <c r="CF866" s="197"/>
      <c r="CG866" s="197"/>
      <c r="CH866" s="197"/>
      <c r="CI866" s="197"/>
      <c r="CJ866" s="197"/>
      <c r="CK866" s="197"/>
      <c r="CL866" s="197"/>
      <c r="CM866" s="197"/>
      <c r="CN866" s="197"/>
      <c r="CO866" s="197"/>
      <c r="CP866" s="197"/>
    </row>
    <row r="867" spans="1:94" ht="15.75" customHeight="1">
      <c r="A867" s="218"/>
      <c r="B867" s="218"/>
      <c r="C867" s="219" t="s">
        <v>1209</v>
      </c>
      <c r="D867" s="219"/>
      <c r="E867" s="219"/>
      <c r="F867" s="219"/>
      <c r="G867" s="219"/>
      <c r="H867" s="219"/>
      <c r="I867" s="219"/>
      <c r="J867" s="219"/>
      <c r="K867" s="219"/>
      <c r="L867" s="219"/>
      <c r="M867" s="219"/>
      <c r="N867" s="219"/>
      <c r="O867" s="219"/>
      <c r="P867" s="219"/>
      <c r="Q867" s="219"/>
      <c r="R867" s="219"/>
      <c r="S867" s="219"/>
      <c r="T867" s="219"/>
      <c r="U867" s="219"/>
      <c r="V867" s="219"/>
      <c r="W867" s="219"/>
      <c r="X867" s="219"/>
      <c r="Y867" s="219"/>
      <c r="Z867" s="219"/>
      <c r="AA867" s="219"/>
      <c r="AB867" s="219"/>
      <c r="AC867" s="219"/>
      <c r="AD867" s="219"/>
      <c r="AE867" s="219"/>
      <c r="AF867" s="219"/>
      <c r="AG867" s="219"/>
      <c r="AH867" s="219"/>
      <c r="AI867" s="219"/>
      <c r="AJ867" s="219"/>
      <c r="AK867" s="219"/>
      <c r="AL867" s="219"/>
      <c r="AM867" s="219"/>
      <c r="AN867" s="219"/>
      <c r="AO867" s="219"/>
      <c r="AP867" s="219"/>
      <c r="AQ867" s="219"/>
      <c r="AR867" s="219"/>
      <c r="AS867" s="219"/>
      <c r="AT867" s="219"/>
      <c r="AU867" s="219"/>
      <c r="AV867" s="219"/>
      <c r="AW867" s="219"/>
      <c r="AX867" s="219"/>
      <c r="AY867" s="219"/>
      <c r="AZ867" s="219"/>
      <c r="BA867" s="219"/>
      <c r="BB867" s="219"/>
      <c r="BC867" s="219"/>
      <c r="BD867" s="219"/>
      <c r="BE867" s="219"/>
      <c r="BF867" s="219"/>
      <c r="BG867" s="219"/>
      <c r="BH867" s="190">
        <v>0</v>
      </c>
      <c r="BI867" s="190"/>
      <c r="BJ867" s="190"/>
      <c r="BK867" s="190"/>
      <c r="BL867" s="190"/>
      <c r="BM867" s="190"/>
      <c r="BN867" s="190"/>
      <c r="BO867" s="190"/>
      <c r="BP867" s="190"/>
      <c r="BQ867" s="190"/>
      <c r="BR867" s="190"/>
      <c r="BS867" s="190"/>
      <c r="BT867" s="190"/>
      <c r="BU867" s="190"/>
      <c r="BV867" s="190"/>
      <c r="BW867" s="190"/>
      <c r="BX867" s="190"/>
      <c r="BY867" s="190"/>
      <c r="BZ867" s="190"/>
      <c r="CA867" s="190"/>
      <c r="CB867" s="191">
        <v>0</v>
      </c>
      <c r="CC867" s="191"/>
      <c r="CD867" s="191"/>
      <c r="CE867" s="191"/>
      <c r="CF867" s="191"/>
      <c r="CG867" s="191"/>
      <c r="CH867" s="191"/>
      <c r="CI867" s="191"/>
      <c r="CJ867" s="191"/>
      <c r="CK867" s="191"/>
      <c r="CL867" s="191"/>
      <c r="CM867" s="191"/>
      <c r="CN867" s="191"/>
      <c r="CO867" s="191"/>
      <c r="CP867" s="191"/>
    </row>
    <row r="868" spans="1:94" ht="25.5" customHeight="1">
      <c r="A868" s="218"/>
      <c r="B868" s="218"/>
      <c r="C868" s="219" t="s">
        <v>1210</v>
      </c>
      <c r="D868" s="219"/>
      <c r="E868" s="219"/>
      <c r="F868" s="219"/>
      <c r="G868" s="219"/>
      <c r="H868" s="219"/>
      <c r="I868" s="219"/>
      <c r="J868" s="219"/>
      <c r="K868" s="219"/>
      <c r="L868" s="219"/>
      <c r="M868" s="219"/>
      <c r="N868" s="219"/>
      <c r="O868" s="219"/>
      <c r="P868" s="219"/>
      <c r="Q868" s="219"/>
      <c r="R868" s="219"/>
      <c r="S868" s="219"/>
      <c r="T868" s="219"/>
      <c r="U868" s="219"/>
      <c r="V868" s="219"/>
      <c r="W868" s="219"/>
      <c r="X868" s="219"/>
      <c r="Y868" s="219"/>
      <c r="Z868" s="219"/>
      <c r="AA868" s="219"/>
      <c r="AB868" s="219"/>
      <c r="AC868" s="219"/>
      <c r="AD868" s="219"/>
      <c r="AE868" s="219"/>
      <c r="AF868" s="219"/>
      <c r="AG868" s="219"/>
      <c r="AH868" s="219"/>
      <c r="AI868" s="219"/>
      <c r="AJ868" s="219"/>
      <c r="AK868" s="219"/>
      <c r="AL868" s="219"/>
      <c r="AM868" s="219"/>
      <c r="AN868" s="219"/>
      <c r="AO868" s="219"/>
      <c r="AP868" s="219"/>
      <c r="AQ868" s="219"/>
      <c r="AR868" s="219"/>
      <c r="AS868" s="219"/>
      <c r="AT868" s="219"/>
      <c r="AU868" s="219"/>
      <c r="AV868" s="219"/>
      <c r="AW868" s="219"/>
      <c r="AX868" s="219"/>
      <c r="AY868" s="219"/>
      <c r="AZ868" s="219"/>
      <c r="BA868" s="219"/>
      <c r="BB868" s="219"/>
      <c r="BC868" s="219"/>
      <c r="BD868" s="219"/>
      <c r="BE868" s="219"/>
      <c r="BF868" s="219"/>
      <c r="BG868" s="219"/>
      <c r="BH868" s="190">
        <v>14459183056</v>
      </c>
      <c r="BI868" s="190"/>
      <c r="BJ868" s="190"/>
      <c r="BK868" s="190"/>
      <c r="BL868" s="190"/>
      <c r="BM868" s="190"/>
      <c r="BN868" s="190"/>
      <c r="BO868" s="190"/>
      <c r="BP868" s="190"/>
      <c r="BQ868" s="190"/>
      <c r="BR868" s="190"/>
      <c r="BS868" s="190"/>
      <c r="BT868" s="190"/>
      <c r="BU868" s="190"/>
      <c r="BV868" s="190"/>
      <c r="BW868" s="190"/>
      <c r="BX868" s="190"/>
      <c r="BY868" s="190"/>
      <c r="BZ868" s="190"/>
      <c r="CA868" s="190"/>
      <c r="CB868" s="191">
        <v>74004359254</v>
      </c>
      <c r="CC868" s="191"/>
      <c r="CD868" s="191"/>
      <c r="CE868" s="191"/>
      <c r="CF868" s="191"/>
      <c r="CG868" s="191"/>
      <c r="CH868" s="191"/>
      <c r="CI868" s="191"/>
      <c r="CJ868" s="191"/>
      <c r="CK868" s="191"/>
      <c r="CL868" s="191"/>
      <c r="CM868" s="191"/>
      <c r="CN868" s="191"/>
      <c r="CO868" s="191"/>
      <c r="CP868" s="191"/>
    </row>
    <row r="869" spans="1:94" ht="25.5" customHeight="1">
      <c r="A869" s="218"/>
      <c r="B869" s="218"/>
      <c r="C869" s="219" t="s">
        <v>1211</v>
      </c>
      <c r="D869" s="219"/>
      <c r="E869" s="219"/>
      <c r="F869" s="219"/>
      <c r="G869" s="219"/>
      <c r="H869" s="219"/>
      <c r="I869" s="219"/>
      <c r="J869" s="219"/>
      <c r="K869" s="219"/>
      <c r="L869" s="219"/>
      <c r="M869" s="219"/>
      <c r="N869" s="219"/>
      <c r="O869" s="219"/>
      <c r="P869" s="219"/>
      <c r="Q869" s="219"/>
      <c r="R869" s="219"/>
      <c r="S869" s="219"/>
      <c r="T869" s="219"/>
      <c r="U869" s="219"/>
      <c r="V869" s="219"/>
      <c r="W869" s="219"/>
      <c r="X869" s="219"/>
      <c r="Y869" s="219"/>
      <c r="Z869" s="219"/>
      <c r="AA869" s="219"/>
      <c r="AB869" s="219"/>
      <c r="AC869" s="219"/>
      <c r="AD869" s="219"/>
      <c r="AE869" s="219"/>
      <c r="AF869" s="219"/>
      <c r="AG869" s="219"/>
      <c r="AH869" s="219"/>
      <c r="AI869" s="219"/>
      <c r="AJ869" s="219"/>
      <c r="AK869" s="219"/>
      <c r="AL869" s="219"/>
      <c r="AM869" s="219"/>
      <c r="AN869" s="219"/>
      <c r="AO869" s="219"/>
      <c r="AP869" s="219"/>
      <c r="AQ869" s="219"/>
      <c r="AR869" s="219"/>
      <c r="AS869" s="219"/>
      <c r="AT869" s="219"/>
      <c r="AU869" s="219"/>
      <c r="AV869" s="219"/>
      <c r="AW869" s="219"/>
      <c r="AX869" s="219"/>
      <c r="AY869" s="219"/>
      <c r="AZ869" s="219"/>
      <c r="BA869" s="219"/>
      <c r="BB869" s="219"/>
      <c r="BC869" s="219"/>
      <c r="BD869" s="219"/>
      <c r="BE869" s="219"/>
      <c r="BF869" s="219"/>
      <c r="BG869" s="219"/>
      <c r="BH869" s="190">
        <v>0</v>
      </c>
      <c r="BI869" s="190"/>
      <c r="BJ869" s="190"/>
      <c r="BK869" s="190"/>
      <c r="BL869" s="190"/>
      <c r="BM869" s="190"/>
      <c r="BN869" s="190"/>
      <c r="BO869" s="190"/>
      <c r="BP869" s="190"/>
      <c r="BQ869" s="190"/>
      <c r="BR869" s="190"/>
      <c r="BS869" s="190"/>
      <c r="BT869" s="190"/>
      <c r="BU869" s="190"/>
      <c r="BV869" s="190"/>
      <c r="BW869" s="190"/>
      <c r="BX869" s="190"/>
      <c r="BY869" s="190"/>
      <c r="BZ869" s="190"/>
      <c r="CA869" s="190"/>
      <c r="CB869" s="191">
        <v>0</v>
      </c>
      <c r="CC869" s="191"/>
      <c r="CD869" s="191"/>
      <c r="CE869" s="191"/>
      <c r="CF869" s="191"/>
      <c r="CG869" s="191"/>
      <c r="CH869" s="191"/>
      <c r="CI869" s="191"/>
      <c r="CJ869" s="191"/>
      <c r="CK869" s="191"/>
      <c r="CL869" s="191"/>
      <c r="CM869" s="191"/>
      <c r="CN869" s="191"/>
      <c r="CO869" s="191"/>
      <c r="CP869" s="191"/>
    </row>
    <row r="870" spans="1:94" ht="15.75" customHeight="1">
      <c r="A870" s="218"/>
      <c r="B870" s="218"/>
      <c r="C870" s="219" t="s">
        <v>1212</v>
      </c>
      <c r="D870" s="219"/>
      <c r="E870" s="219"/>
      <c r="F870" s="219"/>
      <c r="G870" s="219"/>
      <c r="H870" s="219"/>
      <c r="I870" s="219"/>
      <c r="J870" s="219"/>
      <c r="K870" s="219"/>
      <c r="L870" s="219"/>
      <c r="M870" s="219"/>
      <c r="N870" s="219"/>
      <c r="O870" s="219"/>
      <c r="P870" s="219"/>
      <c r="Q870" s="219"/>
      <c r="R870" s="219"/>
      <c r="S870" s="219"/>
      <c r="T870" s="219"/>
      <c r="U870" s="219"/>
      <c r="V870" s="219"/>
      <c r="W870" s="219"/>
      <c r="X870" s="219"/>
      <c r="Y870" s="219"/>
      <c r="Z870" s="219"/>
      <c r="AA870" s="219"/>
      <c r="AB870" s="219"/>
      <c r="AC870" s="219"/>
      <c r="AD870" s="219"/>
      <c r="AE870" s="219"/>
      <c r="AF870" s="219"/>
      <c r="AG870" s="219"/>
      <c r="AH870" s="219"/>
      <c r="AI870" s="219"/>
      <c r="AJ870" s="219"/>
      <c r="AK870" s="219"/>
      <c r="AL870" s="219"/>
      <c r="AM870" s="219"/>
      <c r="AN870" s="219"/>
      <c r="AO870" s="219"/>
      <c r="AP870" s="219"/>
      <c r="AQ870" s="219"/>
      <c r="AR870" s="219"/>
      <c r="AS870" s="219"/>
      <c r="AT870" s="219"/>
      <c r="AU870" s="219"/>
      <c r="AV870" s="219"/>
      <c r="AW870" s="219"/>
      <c r="AX870" s="219"/>
      <c r="AY870" s="219"/>
      <c r="AZ870" s="219"/>
      <c r="BA870" s="219"/>
      <c r="BB870" s="219"/>
      <c r="BC870" s="219"/>
      <c r="BD870" s="219"/>
      <c r="BE870" s="219"/>
      <c r="BF870" s="219"/>
      <c r="BG870" s="219"/>
      <c r="BH870" s="190">
        <v>0</v>
      </c>
      <c r="BI870" s="190"/>
      <c r="BJ870" s="190"/>
      <c r="BK870" s="190"/>
      <c r="BL870" s="190"/>
      <c r="BM870" s="190"/>
      <c r="BN870" s="190"/>
      <c r="BO870" s="190"/>
      <c r="BP870" s="190"/>
      <c r="BQ870" s="190"/>
      <c r="BR870" s="190"/>
      <c r="BS870" s="190"/>
      <c r="BT870" s="190"/>
      <c r="BU870" s="190"/>
      <c r="BV870" s="190"/>
      <c r="BW870" s="190"/>
      <c r="BX870" s="190"/>
      <c r="BY870" s="190"/>
      <c r="BZ870" s="190"/>
      <c r="CA870" s="190"/>
      <c r="CB870" s="191">
        <v>0</v>
      </c>
      <c r="CC870" s="191"/>
      <c r="CD870" s="191"/>
      <c r="CE870" s="191"/>
      <c r="CF870" s="191"/>
      <c r="CG870" s="191"/>
      <c r="CH870" s="191"/>
      <c r="CI870" s="191"/>
      <c r="CJ870" s="191"/>
      <c r="CK870" s="191"/>
      <c r="CL870" s="191"/>
      <c r="CM870" s="191"/>
      <c r="CN870" s="191"/>
      <c r="CO870" s="191"/>
      <c r="CP870" s="191"/>
    </row>
    <row r="871" spans="1:94" ht="15.75" customHeight="1">
      <c r="A871" s="218"/>
      <c r="B871" s="218"/>
      <c r="C871" s="219" t="s">
        <v>1213</v>
      </c>
      <c r="D871" s="219"/>
      <c r="E871" s="219"/>
      <c r="F871" s="219"/>
      <c r="G871" s="219"/>
      <c r="H871" s="219"/>
      <c r="I871" s="219"/>
      <c r="J871" s="219"/>
      <c r="K871" s="219"/>
      <c r="L871" s="219"/>
      <c r="M871" s="219"/>
      <c r="N871" s="219"/>
      <c r="O871" s="219"/>
      <c r="P871" s="219"/>
      <c r="Q871" s="219"/>
      <c r="R871" s="219"/>
      <c r="S871" s="219"/>
      <c r="T871" s="219"/>
      <c r="U871" s="219"/>
      <c r="V871" s="219"/>
      <c r="W871" s="219"/>
      <c r="X871" s="219"/>
      <c r="Y871" s="219"/>
      <c r="Z871" s="219"/>
      <c r="AA871" s="219"/>
      <c r="AB871" s="219"/>
      <c r="AC871" s="219"/>
      <c r="AD871" s="219"/>
      <c r="AE871" s="219"/>
      <c r="AF871" s="219"/>
      <c r="AG871" s="219"/>
      <c r="AH871" s="219"/>
      <c r="AI871" s="219"/>
      <c r="AJ871" s="219"/>
      <c r="AK871" s="219"/>
      <c r="AL871" s="219"/>
      <c r="AM871" s="219"/>
      <c r="AN871" s="219"/>
      <c r="AO871" s="219"/>
      <c r="AP871" s="219"/>
      <c r="AQ871" s="219"/>
      <c r="AR871" s="219"/>
      <c r="AS871" s="219"/>
      <c r="AT871" s="219"/>
      <c r="AU871" s="219"/>
      <c r="AV871" s="219"/>
      <c r="AW871" s="219"/>
      <c r="AX871" s="219"/>
      <c r="AY871" s="219"/>
      <c r="AZ871" s="219"/>
      <c r="BA871" s="219"/>
      <c r="BB871" s="219"/>
      <c r="BC871" s="219"/>
      <c r="BD871" s="219"/>
      <c r="BE871" s="219"/>
      <c r="BF871" s="219"/>
      <c r="BG871" s="219"/>
      <c r="BH871" s="190">
        <v>0</v>
      </c>
      <c r="BI871" s="190"/>
      <c r="BJ871" s="190"/>
      <c r="BK871" s="190"/>
      <c r="BL871" s="190"/>
      <c r="BM871" s="190"/>
      <c r="BN871" s="190"/>
      <c r="BO871" s="190"/>
      <c r="BP871" s="190"/>
      <c r="BQ871" s="190"/>
      <c r="BR871" s="190"/>
      <c r="BS871" s="190"/>
      <c r="BT871" s="190"/>
      <c r="BU871" s="190"/>
      <c r="BV871" s="190"/>
      <c r="BW871" s="190"/>
      <c r="BX871" s="190"/>
      <c r="BY871" s="190"/>
      <c r="BZ871" s="190"/>
      <c r="CA871" s="190"/>
      <c r="CB871" s="191">
        <v>0</v>
      </c>
      <c r="CC871" s="191"/>
      <c r="CD871" s="191"/>
      <c r="CE871" s="191"/>
      <c r="CF871" s="191"/>
      <c r="CG871" s="191"/>
      <c r="CH871" s="191"/>
      <c r="CI871" s="191"/>
      <c r="CJ871" s="191"/>
      <c r="CK871" s="191"/>
      <c r="CL871" s="191"/>
      <c r="CM871" s="191"/>
      <c r="CN871" s="191"/>
      <c r="CO871" s="191"/>
      <c r="CP871" s="191"/>
    </row>
    <row r="872" spans="1:94" ht="15.75" customHeight="1">
      <c r="A872" s="216"/>
      <c r="B872" s="216"/>
      <c r="C872" s="217" t="s">
        <v>467</v>
      </c>
      <c r="D872" s="217"/>
      <c r="E872" s="217"/>
      <c r="F872" s="217"/>
      <c r="G872" s="217"/>
      <c r="H872" s="217"/>
      <c r="I872" s="217"/>
      <c r="J872" s="217"/>
      <c r="K872" s="217"/>
      <c r="L872" s="217"/>
      <c r="M872" s="217"/>
      <c r="N872" s="217"/>
      <c r="O872" s="217"/>
      <c r="P872" s="217"/>
      <c r="Q872" s="217"/>
      <c r="R872" s="217"/>
      <c r="S872" s="217"/>
      <c r="T872" s="217"/>
      <c r="U872" s="217"/>
      <c r="V872" s="217"/>
      <c r="W872" s="217"/>
      <c r="X872" s="217"/>
      <c r="Y872" s="217"/>
      <c r="Z872" s="217"/>
      <c r="AA872" s="217"/>
      <c r="AB872" s="217"/>
      <c r="AC872" s="217"/>
      <c r="AD872" s="217"/>
      <c r="AE872" s="217"/>
      <c r="AF872" s="217"/>
      <c r="AG872" s="217"/>
      <c r="AH872" s="217"/>
      <c r="AI872" s="217"/>
      <c r="AJ872" s="217"/>
      <c r="AK872" s="217"/>
      <c r="AL872" s="217"/>
      <c r="AM872" s="217"/>
      <c r="AN872" s="217"/>
      <c r="AO872" s="217"/>
      <c r="AP872" s="217"/>
      <c r="AQ872" s="217"/>
      <c r="AR872" s="217"/>
      <c r="AS872" s="217"/>
      <c r="AT872" s="217"/>
      <c r="AU872" s="217"/>
      <c r="AV872" s="217"/>
      <c r="AW872" s="217"/>
      <c r="AX872" s="217"/>
      <c r="AY872" s="217"/>
      <c r="AZ872" s="217"/>
      <c r="BA872" s="217"/>
      <c r="BB872" s="217"/>
      <c r="BC872" s="217"/>
      <c r="BD872" s="217"/>
      <c r="BE872" s="217"/>
      <c r="BF872" s="217"/>
      <c r="BG872" s="217"/>
      <c r="BH872" s="196">
        <v>14459183056</v>
      </c>
      <c r="BI872" s="196"/>
      <c r="BJ872" s="196"/>
      <c r="BK872" s="196"/>
      <c r="BL872" s="196"/>
      <c r="BM872" s="196"/>
      <c r="BN872" s="196"/>
      <c r="BO872" s="196"/>
      <c r="BP872" s="196"/>
      <c r="BQ872" s="196"/>
      <c r="BR872" s="196"/>
      <c r="BS872" s="196"/>
      <c r="BT872" s="196"/>
      <c r="BU872" s="196"/>
      <c r="BV872" s="196"/>
      <c r="BW872" s="196"/>
      <c r="BX872" s="196"/>
      <c r="BY872" s="196"/>
      <c r="BZ872" s="196"/>
      <c r="CA872" s="196"/>
      <c r="CB872" s="197">
        <v>74004359254</v>
      </c>
      <c r="CC872" s="197"/>
      <c r="CD872" s="197"/>
      <c r="CE872" s="197"/>
      <c r="CF872" s="197"/>
      <c r="CG872" s="197"/>
      <c r="CH872" s="197"/>
      <c r="CI872" s="197"/>
      <c r="CJ872" s="197"/>
      <c r="CK872" s="197"/>
      <c r="CL872" s="197"/>
      <c r="CM872" s="197"/>
      <c r="CN872" s="197"/>
      <c r="CO872" s="197"/>
      <c r="CP872" s="197"/>
    </row>
    <row r="873" spans="1:94" ht="15.75" customHeight="1">
      <c r="A873" s="218"/>
      <c r="B873" s="218"/>
      <c r="C873" s="219"/>
      <c r="D873" s="219"/>
      <c r="E873" s="219"/>
      <c r="F873" s="219"/>
      <c r="G873" s="219"/>
      <c r="H873" s="219"/>
      <c r="I873" s="219"/>
      <c r="J873" s="219"/>
      <c r="K873" s="219"/>
      <c r="L873" s="219"/>
      <c r="M873" s="219"/>
      <c r="N873" s="219"/>
      <c r="O873" s="219"/>
      <c r="P873" s="219"/>
      <c r="Q873" s="219"/>
      <c r="R873" s="219"/>
      <c r="S873" s="219"/>
      <c r="T873" s="219"/>
      <c r="U873" s="219"/>
      <c r="V873" s="219"/>
      <c r="W873" s="219"/>
      <c r="X873" s="219"/>
      <c r="Y873" s="219"/>
      <c r="Z873" s="219"/>
      <c r="AA873" s="219"/>
      <c r="AB873" s="219"/>
      <c r="AC873" s="219"/>
      <c r="AD873" s="219"/>
      <c r="AE873" s="219"/>
      <c r="AF873" s="219"/>
      <c r="AG873" s="219"/>
      <c r="AH873" s="219"/>
      <c r="AI873" s="219"/>
      <c r="AJ873" s="219"/>
      <c r="AK873" s="219"/>
      <c r="AL873" s="219"/>
      <c r="AM873" s="219"/>
      <c r="AN873" s="219"/>
      <c r="AO873" s="219"/>
      <c r="AP873" s="219"/>
      <c r="AQ873" s="219"/>
      <c r="AR873" s="219"/>
      <c r="AS873" s="219"/>
      <c r="AT873" s="219"/>
      <c r="AU873" s="219"/>
      <c r="AV873" s="219"/>
      <c r="AW873" s="219"/>
      <c r="AX873" s="219"/>
      <c r="AY873" s="219"/>
      <c r="AZ873" s="219"/>
      <c r="BA873" s="219"/>
      <c r="BB873" s="219"/>
      <c r="BC873" s="219"/>
      <c r="BD873" s="219"/>
      <c r="BE873" s="219"/>
      <c r="BF873" s="219"/>
      <c r="BG873" s="219"/>
      <c r="BH873" s="190">
        <v>0</v>
      </c>
      <c r="BI873" s="190"/>
      <c r="BJ873" s="190"/>
      <c r="BK873" s="190"/>
      <c r="BL873" s="190"/>
      <c r="BM873" s="190"/>
      <c r="BN873" s="190"/>
      <c r="BO873" s="190"/>
      <c r="BP873" s="190"/>
      <c r="BQ873" s="190"/>
      <c r="BR873" s="190"/>
      <c r="BS873" s="190"/>
      <c r="BT873" s="190"/>
      <c r="BU873" s="190"/>
      <c r="BV873" s="190"/>
      <c r="BW873" s="190"/>
      <c r="BX873" s="190"/>
      <c r="BY873" s="190"/>
      <c r="BZ873" s="190"/>
      <c r="CA873" s="190"/>
      <c r="CB873" s="191">
        <v>0</v>
      </c>
      <c r="CC873" s="191"/>
      <c r="CD873" s="191"/>
      <c r="CE873" s="191"/>
      <c r="CF873" s="191"/>
      <c r="CG873" s="191"/>
      <c r="CH873" s="191"/>
      <c r="CI873" s="191"/>
      <c r="CJ873" s="191"/>
      <c r="CK873" s="191"/>
      <c r="CL873" s="191"/>
      <c r="CM873" s="191"/>
      <c r="CN873" s="191"/>
      <c r="CO873" s="191"/>
      <c r="CP873" s="191"/>
    </row>
    <row r="874" spans="1:94" ht="15.75" customHeight="1">
      <c r="A874" s="216"/>
      <c r="B874" s="216"/>
      <c r="C874" s="217" t="s">
        <v>1350</v>
      </c>
      <c r="D874" s="217"/>
      <c r="E874" s="217"/>
      <c r="F874" s="217"/>
      <c r="G874" s="217"/>
      <c r="H874" s="217"/>
      <c r="I874" s="217"/>
      <c r="J874" s="217"/>
      <c r="K874" s="217"/>
      <c r="L874" s="217"/>
      <c r="M874" s="217"/>
      <c r="N874" s="217"/>
      <c r="O874" s="217"/>
      <c r="P874" s="217"/>
      <c r="Q874" s="217"/>
      <c r="R874" s="217"/>
      <c r="S874" s="217"/>
      <c r="T874" s="217"/>
      <c r="U874" s="217"/>
      <c r="V874" s="217"/>
      <c r="W874" s="217"/>
      <c r="X874" s="217"/>
      <c r="Y874" s="217"/>
      <c r="Z874" s="217"/>
      <c r="AA874" s="217"/>
      <c r="AB874" s="217"/>
      <c r="AC874" s="217"/>
      <c r="AD874" s="217"/>
      <c r="AE874" s="217"/>
      <c r="AF874" s="217"/>
      <c r="AG874" s="217"/>
      <c r="AH874" s="217"/>
      <c r="AI874" s="217"/>
      <c r="AJ874" s="217"/>
      <c r="AK874" s="217"/>
      <c r="AL874" s="217"/>
      <c r="AM874" s="217"/>
      <c r="AN874" s="217"/>
      <c r="AO874" s="217"/>
      <c r="AP874" s="217"/>
      <c r="AQ874" s="217"/>
      <c r="AR874" s="217"/>
      <c r="AS874" s="217"/>
      <c r="AT874" s="217"/>
      <c r="AU874" s="217"/>
      <c r="AV874" s="217"/>
      <c r="AW874" s="217"/>
      <c r="AX874" s="217"/>
      <c r="AY874" s="217"/>
      <c r="AZ874" s="217"/>
      <c r="BA874" s="217"/>
      <c r="BB874" s="217"/>
      <c r="BC874" s="217"/>
      <c r="BD874" s="217"/>
      <c r="BE874" s="217"/>
      <c r="BF874" s="217"/>
      <c r="BG874" s="217"/>
      <c r="BH874" s="196">
        <v>0</v>
      </c>
      <c r="BI874" s="196"/>
      <c r="BJ874" s="196"/>
      <c r="BK874" s="196"/>
      <c r="BL874" s="196"/>
      <c r="BM874" s="196"/>
      <c r="BN874" s="196"/>
      <c r="BO874" s="196"/>
      <c r="BP874" s="196"/>
      <c r="BQ874" s="196"/>
      <c r="BR874" s="196"/>
      <c r="BS874" s="196"/>
      <c r="BT874" s="196"/>
      <c r="BU874" s="196"/>
      <c r="BV874" s="196"/>
      <c r="BW874" s="196"/>
      <c r="BX874" s="196"/>
      <c r="BY874" s="196"/>
      <c r="BZ874" s="196"/>
      <c r="CA874" s="196"/>
      <c r="CB874" s="197">
        <v>0</v>
      </c>
      <c r="CC874" s="197"/>
      <c r="CD874" s="197"/>
      <c r="CE874" s="197"/>
      <c r="CF874" s="197"/>
      <c r="CG874" s="197"/>
      <c r="CH874" s="197"/>
      <c r="CI874" s="197"/>
      <c r="CJ874" s="197"/>
      <c r="CK874" s="197"/>
      <c r="CL874" s="197"/>
      <c r="CM874" s="197"/>
      <c r="CN874" s="197"/>
      <c r="CO874" s="197"/>
      <c r="CP874" s="197"/>
    </row>
    <row r="875" spans="1:94" ht="15.75" customHeight="1">
      <c r="A875" s="218" t="s">
        <v>879</v>
      </c>
      <c r="B875" s="218"/>
      <c r="C875" s="219" t="s">
        <v>1214</v>
      </c>
      <c r="D875" s="219"/>
      <c r="E875" s="219"/>
      <c r="F875" s="219"/>
      <c r="G875" s="219"/>
      <c r="H875" s="219"/>
      <c r="I875" s="219"/>
      <c r="J875" s="219"/>
      <c r="K875" s="219"/>
      <c r="L875" s="219"/>
      <c r="M875" s="219"/>
      <c r="N875" s="219"/>
      <c r="O875" s="219"/>
      <c r="P875" s="219"/>
      <c r="Q875" s="219"/>
      <c r="R875" s="219"/>
      <c r="S875" s="219"/>
      <c r="T875" s="219"/>
      <c r="U875" s="219"/>
      <c r="V875" s="219"/>
      <c r="W875" s="219"/>
      <c r="X875" s="219"/>
      <c r="Y875" s="219"/>
      <c r="Z875" s="219"/>
      <c r="AA875" s="219"/>
      <c r="AB875" s="219"/>
      <c r="AC875" s="219"/>
      <c r="AD875" s="219"/>
      <c r="AE875" s="219"/>
      <c r="AF875" s="219"/>
      <c r="AG875" s="219"/>
      <c r="AH875" s="219"/>
      <c r="AI875" s="219"/>
      <c r="AJ875" s="219"/>
      <c r="AK875" s="219"/>
      <c r="AL875" s="219"/>
      <c r="AM875" s="219"/>
      <c r="AN875" s="219"/>
      <c r="AO875" s="219"/>
      <c r="AP875" s="219"/>
      <c r="AQ875" s="219"/>
      <c r="AR875" s="219"/>
      <c r="AS875" s="219"/>
      <c r="AT875" s="219"/>
      <c r="AU875" s="219"/>
      <c r="AV875" s="219"/>
      <c r="AW875" s="219"/>
      <c r="AX875" s="219"/>
      <c r="AY875" s="219"/>
      <c r="AZ875" s="219"/>
      <c r="BA875" s="219"/>
      <c r="BB875" s="219"/>
      <c r="BC875" s="219"/>
      <c r="BD875" s="219"/>
      <c r="BE875" s="219"/>
      <c r="BF875" s="219"/>
      <c r="BG875" s="219"/>
      <c r="BH875" s="190">
        <v>4695935581</v>
      </c>
      <c r="BI875" s="190"/>
      <c r="BJ875" s="190"/>
      <c r="BK875" s="190"/>
      <c r="BL875" s="190"/>
      <c r="BM875" s="190"/>
      <c r="BN875" s="190"/>
      <c r="BO875" s="190"/>
      <c r="BP875" s="190"/>
      <c r="BQ875" s="190"/>
      <c r="BR875" s="190"/>
      <c r="BS875" s="190"/>
      <c r="BT875" s="190"/>
      <c r="BU875" s="190"/>
      <c r="BV875" s="190"/>
      <c r="BW875" s="190"/>
      <c r="BX875" s="190"/>
      <c r="BY875" s="190"/>
      <c r="BZ875" s="190"/>
      <c r="CA875" s="190"/>
      <c r="CB875" s="191">
        <v>14950125885</v>
      </c>
      <c r="CC875" s="191"/>
      <c r="CD875" s="191"/>
      <c r="CE875" s="191"/>
      <c r="CF875" s="191"/>
      <c r="CG875" s="191"/>
      <c r="CH875" s="191"/>
      <c r="CI875" s="191"/>
      <c r="CJ875" s="191"/>
      <c r="CK875" s="191"/>
      <c r="CL875" s="191"/>
      <c r="CM875" s="191"/>
      <c r="CN875" s="191"/>
      <c r="CO875" s="191"/>
      <c r="CP875" s="191"/>
    </row>
    <row r="876" spans="1:94" ht="15.75" customHeight="1">
      <c r="A876" s="218" t="s">
        <v>880</v>
      </c>
      <c r="B876" s="218"/>
      <c r="C876" s="219" t="s">
        <v>1215</v>
      </c>
      <c r="D876" s="219"/>
      <c r="E876" s="219"/>
      <c r="F876" s="219"/>
      <c r="G876" s="219"/>
      <c r="H876" s="219"/>
      <c r="I876" s="219"/>
      <c r="J876" s="219"/>
      <c r="K876" s="219"/>
      <c r="L876" s="219"/>
      <c r="M876" s="219"/>
      <c r="N876" s="219"/>
      <c r="O876" s="219"/>
      <c r="P876" s="219"/>
      <c r="Q876" s="219"/>
      <c r="R876" s="219"/>
      <c r="S876" s="219"/>
      <c r="T876" s="219"/>
      <c r="U876" s="219"/>
      <c r="V876" s="219"/>
      <c r="W876" s="219"/>
      <c r="X876" s="219"/>
      <c r="Y876" s="219"/>
      <c r="Z876" s="219"/>
      <c r="AA876" s="219"/>
      <c r="AB876" s="219"/>
      <c r="AC876" s="219"/>
      <c r="AD876" s="219"/>
      <c r="AE876" s="219"/>
      <c r="AF876" s="219"/>
      <c r="AG876" s="219"/>
      <c r="AH876" s="219"/>
      <c r="AI876" s="219"/>
      <c r="AJ876" s="219"/>
      <c r="AK876" s="219"/>
      <c r="AL876" s="219"/>
      <c r="AM876" s="219"/>
      <c r="AN876" s="219"/>
      <c r="AO876" s="219"/>
      <c r="AP876" s="219"/>
      <c r="AQ876" s="219"/>
      <c r="AR876" s="219"/>
      <c r="AS876" s="219"/>
      <c r="AT876" s="219"/>
      <c r="AU876" s="219"/>
      <c r="AV876" s="219"/>
      <c r="AW876" s="219"/>
      <c r="AX876" s="219"/>
      <c r="AY876" s="219"/>
      <c r="AZ876" s="219"/>
      <c r="BA876" s="219"/>
      <c r="BB876" s="219"/>
      <c r="BC876" s="219"/>
      <c r="BD876" s="219"/>
      <c r="BE876" s="219"/>
      <c r="BF876" s="219"/>
      <c r="BG876" s="219"/>
      <c r="BH876" s="190">
        <v>1000000</v>
      </c>
      <c r="BI876" s="190"/>
      <c r="BJ876" s="190"/>
      <c r="BK876" s="190"/>
      <c r="BL876" s="190"/>
      <c r="BM876" s="190"/>
      <c r="BN876" s="190"/>
      <c r="BO876" s="190"/>
      <c r="BP876" s="190"/>
      <c r="BQ876" s="190"/>
      <c r="BR876" s="190"/>
      <c r="BS876" s="190"/>
      <c r="BT876" s="190"/>
      <c r="BU876" s="190"/>
      <c r="BV876" s="190"/>
      <c r="BW876" s="190"/>
      <c r="BX876" s="190"/>
      <c r="BY876" s="190"/>
      <c r="BZ876" s="190"/>
      <c r="CA876" s="190"/>
      <c r="CB876" s="191">
        <v>0</v>
      </c>
      <c r="CC876" s="191"/>
      <c r="CD876" s="191"/>
      <c r="CE876" s="191"/>
      <c r="CF876" s="191"/>
      <c r="CG876" s="191"/>
      <c r="CH876" s="191"/>
      <c r="CI876" s="191"/>
      <c r="CJ876" s="191"/>
      <c r="CK876" s="191"/>
      <c r="CL876" s="191"/>
      <c r="CM876" s="191"/>
      <c r="CN876" s="191"/>
      <c r="CO876" s="191"/>
      <c r="CP876" s="191"/>
    </row>
    <row r="877" spans="1:94" ht="15.75" customHeight="1">
      <c r="A877" s="218" t="s">
        <v>906</v>
      </c>
      <c r="B877" s="218"/>
      <c r="C877" s="219" t="s">
        <v>1351</v>
      </c>
      <c r="D877" s="219"/>
      <c r="E877" s="219"/>
      <c r="F877" s="219"/>
      <c r="G877" s="219"/>
      <c r="H877" s="219"/>
      <c r="I877" s="219"/>
      <c r="J877" s="219"/>
      <c r="K877" s="219"/>
      <c r="L877" s="219"/>
      <c r="M877" s="219"/>
      <c r="N877" s="219"/>
      <c r="O877" s="219"/>
      <c r="P877" s="219"/>
      <c r="Q877" s="219"/>
      <c r="R877" s="219"/>
      <c r="S877" s="219"/>
      <c r="T877" s="219"/>
      <c r="U877" s="219"/>
      <c r="V877" s="219"/>
      <c r="W877" s="219"/>
      <c r="X877" s="219"/>
      <c r="Y877" s="219"/>
      <c r="Z877" s="219"/>
      <c r="AA877" s="219"/>
      <c r="AB877" s="219"/>
      <c r="AC877" s="219"/>
      <c r="AD877" s="219"/>
      <c r="AE877" s="219"/>
      <c r="AF877" s="219"/>
      <c r="AG877" s="219"/>
      <c r="AH877" s="219"/>
      <c r="AI877" s="219"/>
      <c r="AJ877" s="219"/>
      <c r="AK877" s="219"/>
      <c r="AL877" s="219"/>
      <c r="AM877" s="219"/>
      <c r="AN877" s="219"/>
      <c r="AO877" s="219"/>
      <c r="AP877" s="219"/>
      <c r="AQ877" s="219"/>
      <c r="AR877" s="219"/>
      <c r="AS877" s="219"/>
      <c r="AT877" s="219"/>
      <c r="AU877" s="219"/>
      <c r="AV877" s="219"/>
      <c r="AW877" s="219"/>
      <c r="AX877" s="219"/>
      <c r="AY877" s="219"/>
      <c r="AZ877" s="219"/>
      <c r="BA877" s="219"/>
      <c r="BB877" s="219"/>
      <c r="BC877" s="219"/>
      <c r="BD877" s="219"/>
      <c r="BE877" s="219"/>
      <c r="BF877" s="219"/>
      <c r="BG877" s="219"/>
      <c r="BH877" s="190">
        <v>0</v>
      </c>
      <c r="BI877" s="190"/>
      <c r="BJ877" s="190"/>
      <c r="BK877" s="190"/>
      <c r="BL877" s="190"/>
      <c r="BM877" s="190"/>
      <c r="BN877" s="190"/>
      <c r="BO877" s="190"/>
      <c r="BP877" s="190"/>
      <c r="BQ877" s="190"/>
      <c r="BR877" s="190"/>
      <c r="BS877" s="190"/>
      <c r="BT877" s="190"/>
      <c r="BU877" s="190"/>
      <c r="BV877" s="190"/>
      <c r="BW877" s="190"/>
      <c r="BX877" s="190"/>
      <c r="BY877" s="190"/>
      <c r="BZ877" s="190"/>
      <c r="CA877" s="190"/>
      <c r="CB877" s="191">
        <v>0</v>
      </c>
      <c r="CC877" s="191"/>
      <c r="CD877" s="191"/>
      <c r="CE877" s="191"/>
      <c r="CF877" s="191"/>
      <c r="CG877" s="191"/>
      <c r="CH877" s="191"/>
      <c r="CI877" s="191"/>
      <c r="CJ877" s="191"/>
      <c r="CK877" s="191"/>
      <c r="CL877" s="191"/>
      <c r="CM877" s="191"/>
      <c r="CN877" s="191"/>
      <c r="CO877" s="191"/>
      <c r="CP877" s="191"/>
    </row>
    <row r="878" spans="1:94" ht="15.75" customHeight="1">
      <c r="A878" s="218"/>
      <c r="B878" s="218"/>
      <c r="C878" s="219"/>
      <c r="D878" s="219"/>
      <c r="E878" s="219"/>
      <c r="F878" s="219"/>
      <c r="G878" s="219"/>
      <c r="H878" s="219"/>
      <c r="I878" s="219"/>
      <c r="J878" s="219"/>
      <c r="K878" s="219"/>
      <c r="L878" s="219"/>
      <c r="M878" s="219"/>
      <c r="N878" s="219"/>
      <c r="O878" s="219"/>
      <c r="P878" s="219"/>
      <c r="Q878" s="219"/>
      <c r="R878" s="219"/>
      <c r="S878" s="219"/>
      <c r="T878" s="219"/>
      <c r="U878" s="219"/>
      <c r="V878" s="219"/>
      <c r="W878" s="219"/>
      <c r="X878" s="219"/>
      <c r="Y878" s="219"/>
      <c r="Z878" s="219"/>
      <c r="AA878" s="219"/>
      <c r="AB878" s="219"/>
      <c r="AC878" s="219"/>
      <c r="AD878" s="219"/>
      <c r="AE878" s="219"/>
      <c r="AF878" s="219"/>
      <c r="AG878" s="219"/>
      <c r="AH878" s="219"/>
      <c r="AI878" s="219"/>
      <c r="AJ878" s="219"/>
      <c r="AK878" s="219"/>
      <c r="AL878" s="219"/>
      <c r="AM878" s="219"/>
      <c r="AN878" s="219"/>
      <c r="AO878" s="219"/>
      <c r="AP878" s="219"/>
      <c r="AQ878" s="219"/>
      <c r="AR878" s="219"/>
      <c r="AS878" s="219"/>
      <c r="AT878" s="219"/>
      <c r="AU878" s="219"/>
      <c r="AV878" s="219"/>
      <c r="AW878" s="219"/>
      <c r="AX878" s="219"/>
      <c r="AY878" s="219"/>
      <c r="AZ878" s="219"/>
      <c r="BA878" s="219"/>
      <c r="BB878" s="219"/>
      <c r="BC878" s="219"/>
      <c r="BD878" s="219"/>
      <c r="BE878" s="219"/>
      <c r="BF878" s="219"/>
      <c r="BG878" s="219"/>
      <c r="BH878" s="190">
        <v>0</v>
      </c>
      <c r="BI878" s="190"/>
      <c r="BJ878" s="190"/>
      <c r="BK878" s="190"/>
      <c r="BL878" s="190"/>
      <c r="BM878" s="190"/>
      <c r="BN878" s="190"/>
      <c r="BO878" s="190"/>
      <c r="BP878" s="190"/>
      <c r="BQ878" s="190"/>
      <c r="BR878" s="190"/>
      <c r="BS878" s="190"/>
      <c r="BT878" s="190"/>
      <c r="BU878" s="190"/>
      <c r="BV878" s="190"/>
      <c r="BW878" s="190"/>
      <c r="BX878" s="190"/>
      <c r="BY878" s="190"/>
      <c r="BZ878" s="190"/>
      <c r="CA878" s="190"/>
      <c r="CB878" s="191">
        <v>0</v>
      </c>
      <c r="CC878" s="191"/>
      <c r="CD878" s="191"/>
      <c r="CE878" s="191"/>
      <c r="CF878" s="191"/>
      <c r="CG878" s="191"/>
      <c r="CH878" s="191"/>
      <c r="CI878" s="191"/>
      <c r="CJ878" s="191"/>
      <c r="CK878" s="191"/>
      <c r="CL878" s="191"/>
      <c r="CM878" s="191"/>
      <c r="CN878" s="191"/>
      <c r="CO878" s="191"/>
      <c r="CP878" s="191"/>
    </row>
    <row r="879" spans="1:94" ht="15.75" customHeight="1">
      <c r="A879" s="216"/>
      <c r="B879" s="216"/>
      <c r="C879" s="217" t="s">
        <v>1352</v>
      </c>
      <c r="D879" s="217"/>
      <c r="E879" s="217"/>
      <c r="F879" s="217"/>
      <c r="G879" s="217"/>
      <c r="H879" s="217"/>
      <c r="I879" s="217"/>
      <c r="J879" s="217"/>
      <c r="K879" s="217"/>
      <c r="L879" s="217"/>
      <c r="M879" s="217"/>
      <c r="N879" s="217"/>
      <c r="O879" s="217"/>
      <c r="P879" s="217"/>
      <c r="Q879" s="217"/>
      <c r="R879" s="217"/>
      <c r="S879" s="217"/>
      <c r="T879" s="217"/>
      <c r="U879" s="217"/>
      <c r="V879" s="217"/>
      <c r="W879" s="217"/>
      <c r="X879" s="217"/>
      <c r="Y879" s="217"/>
      <c r="Z879" s="217"/>
      <c r="AA879" s="217"/>
      <c r="AB879" s="217"/>
      <c r="AC879" s="217"/>
      <c r="AD879" s="217"/>
      <c r="AE879" s="217"/>
      <c r="AF879" s="217"/>
      <c r="AG879" s="217"/>
      <c r="AH879" s="217"/>
      <c r="AI879" s="217"/>
      <c r="AJ879" s="217"/>
      <c r="AK879" s="217"/>
      <c r="AL879" s="217"/>
      <c r="AM879" s="217"/>
      <c r="AN879" s="217"/>
      <c r="AO879" s="217"/>
      <c r="AP879" s="217"/>
      <c r="AQ879" s="217"/>
      <c r="AR879" s="217"/>
      <c r="AS879" s="217"/>
      <c r="AT879" s="217"/>
      <c r="AU879" s="217"/>
      <c r="AV879" s="217"/>
      <c r="AW879" s="217"/>
      <c r="AX879" s="217"/>
      <c r="AY879" s="217"/>
      <c r="AZ879" s="217"/>
      <c r="BA879" s="217"/>
      <c r="BB879" s="217"/>
      <c r="BC879" s="217"/>
      <c r="BD879" s="217"/>
      <c r="BE879" s="217"/>
      <c r="BF879" s="217"/>
      <c r="BG879" s="217"/>
      <c r="BH879" s="196">
        <v>0</v>
      </c>
      <c r="BI879" s="196"/>
      <c r="BJ879" s="196"/>
      <c r="BK879" s="196"/>
      <c r="BL879" s="196"/>
      <c r="BM879" s="196"/>
      <c r="BN879" s="196"/>
      <c r="BO879" s="196"/>
      <c r="BP879" s="196"/>
      <c r="BQ879" s="196"/>
      <c r="BR879" s="196"/>
      <c r="BS879" s="196"/>
      <c r="BT879" s="196"/>
      <c r="BU879" s="196"/>
      <c r="BV879" s="196"/>
      <c r="BW879" s="196"/>
      <c r="BX879" s="196"/>
      <c r="BY879" s="196"/>
      <c r="BZ879" s="196"/>
      <c r="CA879" s="196"/>
      <c r="CB879" s="197">
        <v>0</v>
      </c>
      <c r="CC879" s="197"/>
      <c r="CD879" s="197"/>
      <c r="CE879" s="197"/>
      <c r="CF879" s="197"/>
      <c r="CG879" s="197"/>
      <c r="CH879" s="197"/>
      <c r="CI879" s="197"/>
      <c r="CJ879" s="197"/>
      <c r="CK879" s="197"/>
      <c r="CL879" s="197"/>
      <c r="CM879" s="197"/>
      <c r="CN879" s="197"/>
      <c r="CO879" s="197"/>
      <c r="CP879" s="197"/>
    </row>
    <row r="880" spans="1:94" ht="15.75" customHeight="1">
      <c r="A880" s="218" t="s">
        <v>879</v>
      </c>
      <c r="B880" s="218"/>
      <c r="C880" s="219" t="s">
        <v>1216</v>
      </c>
      <c r="D880" s="219"/>
      <c r="E880" s="219"/>
      <c r="F880" s="219"/>
      <c r="G880" s="219"/>
      <c r="H880" s="219"/>
      <c r="I880" s="219"/>
      <c r="J880" s="219"/>
      <c r="K880" s="219"/>
      <c r="L880" s="219"/>
      <c r="M880" s="219"/>
      <c r="N880" s="219"/>
      <c r="O880" s="219"/>
      <c r="P880" s="219"/>
      <c r="Q880" s="219"/>
      <c r="R880" s="219"/>
      <c r="S880" s="219"/>
      <c r="T880" s="219"/>
      <c r="U880" s="219"/>
      <c r="V880" s="219"/>
      <c r="W880" s="219"/>
      <c r="X880" s="219"/>
      <c r="Y880" s="219"/>
      <c r="Z880" s="219"/>
      <c r="AA880" s="219"/>
      <c r="AB880" s="219"/>
      <c r="AC880" s="219"/>
      <c r="AD880" s="219"/>
      <c r="AE880" s="219"/>
      <c r="AF880" s="219"/>
      <c r="AG880" s="219"/>
      <c r="AH880" s="219"/>
      <c r="AI880" s="219"/>
      <c r="AJ880" s="219"/>
      <c r="AK880" s="219"/>
      <c r="AL880" s="219"/>
      <c r="AM880" s="219"/>
      <c r="AN880" s="219"/>
      <c r="AO880" s="219"/>
      <c r="AP880" s="219"/>
      <c r="AQ880" s="219"/>
      <c r="AR880" s="219"/>
      <c r="AS880" s="219"/>
      <c r="AT880" s="219"/>
      <c r="AU880" s="219"/>
      <c r="AV880" s="219"/>
      <c r="AW880" s="219"/>
      <c r="AX880" s="219"/>
      <c r="AY880" s="219"/>
      <c r="AZ880" s="219"/>
      <c r="BA880" s="219"/>
      <c r="BB880" s="219"/>
      <c r="BC880" s="219"/>
      <c r="BD880" s="219"/>
      <c r="BE880" s="219"/>
      <c r="BF880" s="219"/>
      <c r="BG880" s="219"/>
      <c r="BH880" s="190">
        <v>0</v>
      </c>
      <c r="BI880" s="190"/>
      <c r="BJ880" s="190"/>
      <c r="BK880" s="190"/>
      <c r="BL880" s="190"/>
      <c r="BM880" s="190"/>
      <c r="BN880" s="190"/>
      <c r="BO880" s="190"/>
      <c r="BP880" s="190"/>
      <c r="BQ880" s="190"/>
      <c r="BR880" s="190"/>
      <c r="BS880" s="190"/>
      <c r="BT880" s="190"/>
      <c r="BU880" s="190"/>
      <c r="BV880" s="190"/>
      <c r="BW880" s="190"/>
      <c r="BX880" s="190"/>
      <c r="BY880" s="190"/>
      <c r="BZ880" s="190"/>
      <c r="CA880" s="190"/>
      <c r="CB880" s="191">
        <v>0</v>
      </c>
      <c r="CC880" s="191"/>
      <c r="CD880" s="191"/>
      <c r="CE880" s="191"/>
      <c r="CF880" s="191"/>
      <c r="CG880" s="191"/>
      <c r="CH880" s="191"/>
      <c r="CI880" s="191"/>
      <c r="CJ880" s="191"/>
      <c r="CK880" s="191"/>
      <c r="CL880" s="191"/>
      <c r="CM880" s="191"/>
      <c r="CN880" s="191"/>
      <c r="CO880" s="191"/>
      <c r="CP880" s="191"/>
    </row>
    <row r="881" spans="1:94" ht="15.75" customHeight="1">
      <c r="A881" s="218" t="s">
        <v>880</v>
      </c>
      <c r="B881" s="218"/>
      <c r="C881" s="219" t="s">
        <v>1217</v>
      </c>
      <c r="D881" s="219"/>
      <c r="E881" s="219"/>
      <c r="F881" s="219"/>
      <c r="G881" s="219"/>
      <c r="H881" s="219"/>
      <c r="I881" s="219"/>
      <c r="J881" s="219"/>
      <c r="K881" s="219"/>
      <c r="L881" s="219"/>
      <c r="M881" s="219"/>
      <c r="N881" s="219"/>
      <c r="O881" s="219"/>
      <c r="P881" s="219"/>
      <c r="Q881" s="219"/>
      <c r="R881" s="219"/>
      <c r="S881" s="219"/>
      <c r="T881" s="219"/>
      <c r="U881" s="219"/>
      <c r="V881" s="219"/>
      <c r="W881" s="219"/>
      <c r="X881" s="219"/>
      <c r="Y881" s="219"/>
      <c r="Z881" s="219"/>
      <c r="AA881" s="219"/>
      <c r="AB881" s="219"/>
      <c r="AC881" s="219"/>
      <c r="AD881" s="219"/>
      <c r="AE881" s="219"/>
      <c r="AF881" s="219"/>
      <c r="AG881" s="219"/>
      <c r="AH881" s="219"/>
      <c r="AI881" s="219"/>
      <c r="AJ881" s="219"/>
      <c r="AK881" s="219"/>
      <c r="AL881" s="219"/>
      <c r="AM881" s="219"/>
      <c r="AN881" s="219"/>
      <c r="AO881" s="219"/>
      <c r="AP881" s="219"/>
      <c r="AQ881" s="219"/>
      <c r="AR881" s="219"/>
      <c r="AS881" s="219"/>
      <c r="AT881" s="219"/>
      <c r="AU881" s="219"/>
      <c r="AV881" s="219"/>
      <c r="AW881" s="219"/>
      <c r="AX881" s="219"/>
      <c r="AY881" s="219"/>
      <c r="AZ881" s="219"/>
      <c r="BA881" s="219"/>
      <c r="BB881" s="219"/>
      <c r="BC881" s="219"/>
      <c r="BD881" s="219"/>
      <c r="BE881" s="219"/>
      <c r="BF881" s="219"/>
      <c r="BG881" s="219"/>
      <c r="BH881" s="190">
        <v>0</v>
      </c>
      <c r="BI881" s="190"/>
      <c r="BJ881" s="190"/>
      <c r="BK881" s="190"/>
      <c r="BL881" s="190"/>
      <c r="BM881" s="190"/>
      <c r="BN881" s="190"/>
      <c r="BO881" s="190"/>
      <c r="BP881" s="190"/>
      <c r="BQ881" s="190"/>
      <c r="BR881" s="190"/>
      <c r="BS881" s="190"/>
      <c r="BT881" s="190"/>
      <c r="BU881" s="190"/>
      <c r="BV881" s="190"/>
      <c r="BW881" s="190"/>
      <c r="BX881" s="190"/>
      <c r="BY881" s="190"/>
      <c r="BZ881" s="190"/>
      <c r="CA881" s="190"/>
      <c r="CB881" s="191">
        <v>0</v>
      </c>
      <c r="CC881" s="191"/>
      <c r="CD881" s="191"/>
      <c r="CE881" s="191"/>
      <c r="CF881" s="191"/>
      <c r="CG881" s="191"/>
      <c r="CH881" s="191"/>
      <c r="CI881" s="191"/>
      <c r="CJ881" s="191"/>
      <c r="CK881" s="191"/>
      <c r="CL881" s="191"/>
      <c r="CM881" s="191"/>
      <c r="CN881" s="191"/>
      <c r="CO881" s="191"/>
      <c r="CP881" s="191"/>
    </row>
    <row r="882" spans="1:94" ht="15.75" customHeight="1">
      <c r="A882" s="220"/>
      <c r="B882" s="220"/>
      <c r="C882" s="221" t="s">
        <v>467</v>
      </c>
      <c r="D882" s="221"/>
      <c r="E882" s="221"/>
      <c r="F882" s="221"/>
      <c r="G882" s="221"/>
      <c r="H882" s="221"/>
      <c r="I882" s="221"/>
      <c r="J882" s="221"/>
      <c r="K882" s="221"/>
      <c r="L882" s="221"/>
      <c r="M882" s="221"/>
      <c r="N882" s="221"/>
      <c r="O882" s="221"/>
      <c r="P882" s="221"/>
      <c r="Q882" s="221"/>
      <c r="R882" s="221"/>
      <c r="S882" s="221"/>
      <c r="T882" s="221"/>
      <c r="U882" s="221"/>
      <c r="V882" s="221"/>
      <c r="W882" s="221"/>
      <c r="X882" s="221"/>
      <c r="Y882" s="221"/>
      <c r="Z882" s="221"/>
      <c r="AA882" s="221"/>
      <c r="AB882" s="221"/>
      <c r="AC882" s="221"/>
      <c r="AD882" s="221"/>
      <c r="AE882" s="221"/>
      <c r="AF882" s="221"/>
      <c r="AG882" s="221"/>
      <c r="AH882" s="221"/>
      <c r="AI882" s="221"/>
      <c r="AJ882" s="221"/>
      <c r="AK882" s="221"/>
      <c r="AL882" s="221"/>
      <c r="AM882" s="221"/>
      <c r="AN882" s="221"/>
      <c r="AO882" s="221"/>
      <c r="AP882" s="221"/>
      <c r="AQ882" s="221"/>
      <c r="AR882" s="221"/>
      <c r="AS882" s="221"/>
      <c r="AT882" s="221"/>
      <c r="AU882" s="221"/>
      <c r="AV882" s="221"/>
      <c r="AW882" s="221"/>
      <c r="AX882" s="221"/>
      <c r="AY882" s="221"/>
      <c r="AZ882" s="221"/>
      <c r="BA882" s="221"/>
      <c r="BB882" s="221"/>
      <c r="BC882" s="221"/>
      <c r="BD882" s="221"/>
      <c r="BE882" s="221"/>
      <c r="BF882" s="221"/>
      <c r="BG882" s="221"/>
      <c r="BH882" s="200">
        <v>0</v>
      </c>
      <c r="BI882" s="200"/>
      <c r="BJ882" s="200"/>
      <c r="BK882" s="200"/>
      <c r="BL882" s="200"/>
      <c r="BM882" s="200"/>
      <c r="BN882" s="200"/>
      <c r="BO882" s="200"/>
      <c r="BP882" s="200"/>
      <c r="BQ882" s="200"/>
      <c r="BR882" s="200"/>
      <c r="BS882" s="200"/>
      <c r="BT882" s="200"/>
      <c r="BU882" s="200"/>
      <c r="BV882" s="200"/>
      <c r="BW882" s="200"/>
      <c r="BX882" s="200"/>
      <c r="BY882" s="200"/>
      <c r="BZ882" s="200"/>
      <c r="CA882" s="200"/>
      <c r="CB882" s="201">
        <v>0</v>
      </c>
      <c r="CC882" s="201"/>
      <c r="CD882" s="201"/>
      <c r="CE882" s="201"/>
      <c r="CF882" s="201"/>
      <c r="CG882" s="201"/>
      <c r="CH882" s="201"/>
      <c r="CI882" s="201"/>
      <c r="CJ882" s="201"/>
      <c r="CK882" s="201"/>
      <c r="CL882" s="201"/>
      <c r="CM882" s="201"/>
      <c r="CN882" s="201"/>
      <c r="CO882" s="201"/>
      <c r="CP882" s="201"/>
    </row>
    <row r="883" spans="1:94" ht="15.75" customHeight="1">
      <c r="A883" s="110"/>
    </row>
    <row r="884" spans="1:94" ht="15.75" customHeight="1">
      <c r="A884" s="114"/>
    </row>
    <row r="885" spans="1:94" ht="28.5" customHeight="1">
      <c r="A885" s="129"/>
    </row>
    <row r="886" spans="1:94" ht="15.75" customHeight="1">
      <c r="A886" s="110"/>
    </row>
    <row r="887" spans="1:94" ht="15.75" customHeight="1">
      <c r="A887" s="110"/>
    </row>
    <row r="888" spans="1:94" ht="84" customHeight="1">
      <c r="A888" s="110"/>
    </row>
    <row r="889" spans="1:94" ht="15.75" customHeight="1">
      <c r="A889" s="108"/>
    </row>
    <row r="890" spans="1:94" ht="15.75" customHeight="1">
      <c r="A890" s="110"/>
    </row>
    <row r="891" spans="1:94" ht="15.75" customHeight="1">
      <c r="A891" s="110"/>
    </row>
    <row r="892" spans="1:94" ht="15.75" customHeight="1">
      <c r="A892" s="110"/>
    </row>
    <row r="893" spans="1:94" ht="15.75" customHeight="1">
      <c r="A893" s="110"/>
    </row>
    <row r="894" spans="1:94" ht="15.75" customHeight="1">
      <c r="A894" s="265" t="s">
        <v>65</v>
      </c>
      <c r="B894" s="265"/>
      <c r="C894" s="265"/>
      <c r="D894" s="265"/>
      <c r="E894" s="265"/>
      <c r="F894" s="266" t="s">
        <v>1218</v>
      </c>
      <c r="G894" s="266"/>
      <c r="H894" s="266"/>
      <c r="I894" s="266"/>
      <c r="J894" s="266"/>
      <c r="K894" s="266"/>
      <c r="L894" s="266"/>
      <c r="M894" s="266"/>
      <c r="N894" s="266"/>
      <c r="O894" s="266"/>
      <c r="P894" s="266"/>
      <c r="Q894" s="266"/>
      <c r="R894" s="266"/>
      <c r="S894" s="266"/>
      <c r="T894" s="266"/>
      <c r="U894" s="266"/>
      <c r="V894" s="266"/>
      <c r="W894" s="266"/>
      <c r="X894" s="266"/>
      <c r="Y894" s="266"/>
      <c r="Z894" s="266"/>
      <c r="AA894" s="266"/>
      <c r="AB894" s="266"/>
      <c r="AC894" s="266"/>
      <c r="AD894" s="266"/>
      <c r="AE894" s="266"/>
      <c r="AF894" s="266"/>
      <c r="AG894" s="266"/>
      <c r="AH894" s="266"/>
      <c r="AI894" s="266"/>
      <c r="AJ894" s="266"/>
      <c r="AK894" s="266"/>
      <c r="AL894" s="266"/>
      <c r="AM894" s="266"/>
      <c r="AN894" s="266"/>
      <c r="AO894" s="266"/>
      <c r="AP894" s="266"/>
      <c r="AQ894" s="266"/>
      <c r="AR894" s="266"/>
      <c r="AS894" s="266"/>
      <c r="AT894" s="266"/>
      <c r="AU894" s="266"/>
      <c r="AV894" s="266"/>
      <c r="AW894" s="266"/>
      <c r="AX894" s="266"/>
      <c r="AY894" s="266"/>
      <c r="AZ894" s="267" t="s">
        <v>1219</v>
      </c>
      <c r="BA894" s="267"/>
      <c r="BB894" s="267"/>
      <c r="BC894" s="267"/>
      <c r="BD894" s="267"/>
      <c r="BE894" s="267"/>
      <c r="BF894" s="267"/>
      <c r="BG894" s="267"/>
      <c r="BH894" s="267"/>
      <c r="BI894" s="267"/>
      <c r="BJ894" s="267"/>
      <c r="BK894" s="267"/>
      <c r="BL894" s="267"/>
      <c r="BM894" s="267"/>
      <c r="BN894" s="267"/>
      <c r="BO894" s="267"/>
      <c r="BP894" s="267"/>
      <c r="BQ894" s="267"/>
      <c r="BR894" s="267"/>
      <c r="BS894" s="267"/>
      <c r="BT894" s="267"/>
      <c r="BU894" s="267"/>
      <c r="BV894" s="267"/>
      <c r="BW894" s="267"/>
      <c r="BX894" s="267"/>
      <c r="BY894" s="267"/>
      <c r="BZ894" s="267"/>
      <c r="CA894" s="267"/>
      <c r="CB894" s="267"/>
      <c r="CC894" s="267"/>
      <c r="CD894" s="267"/>
      <c r="CE894" s="267"/>
      <c r="CF894" s="267"/>
      <c r="CG894" s="267"/>
      <c r="CH894" s="267"/>
      <c r="CI894" s="267"/>
      <c r="CJ894" s="267"/>
      <c r="CK894" s="267"/>
      <c r="CL894" s="267"/>
      <c r="CM894" s="267"/>
      <c r="CN894" s="267"/>
      <c r="CO894" s="267"/>
      <c r="CP894" s="267"/>
    </row>
    <row r="895" spans="1:94" ht="15.75" customHeight="1">
      <c r="A895" s="110"/>
    </row>
    <row r="896" spans="1:94" ht="15.75" customHeight="1">
      <c r="A896" s="119"/>
    </row>
    <row r="897" spans="1:94" ht="15.75" customHeight="1">
      <c r="A897" s="265" t="s">
        <v>65</v>
      </c>
      <c r="B897" s="265"/>
      <c r="C897" s="265"/>
      <c r="D897" s="265"/>
      <c r="E897" s="265"/>
      <c r="F897" s="265"/>
      <c r="G897" s="266" t="s">
        <v>1220</v>
      </c>
      <c r="H897" s="266"/>
      <c r="I897" s="266"/>
      <c r="J897" s="266"/>
      <c r="K897" s="266"/>
      <c r="L897" s="266"/>
      <c r="M897" s="266"/>
      <c r="N897" s="266"/>
      <c r="O897" s="266"/>
      <c r="P897" s="266"/>
      <c r="Q897" s="266"/>
      <c r="R897" s="266"/>
      <c r="S897" s="266"/>
      <c r="T897" s="266"/>
      <c r="U897" s="266"/>
      <c r="V897" s="266"/>
      <c r="W897" s="266"/>
      <c r="X897" s="266"/>
      <c r="Y897" s="266"/>
      <c r="Z897" s="266"/>
      <c r="AA897" s="266"/>
      <c r="AB897" s="266"/>
      <c r="AC897" s="266"/>
      <c r="AD897" s="266"/>
      <c r="AE897" s="266"/>
      <c r="AF897" s="266"/>
      <c r="AG897" s="266"/>
      <c r="AH897" s="266"/>
      <c r="AI897" s="266"/>
      <c r="AJ897" s="266"/>
      <c r="AK897" s="266"/>
      <c r="AL897" s="266"/>
      <c r="AM897" s="266"/>
      <c r="AN897" s="266"/>
      <c r="AO897" s="266"/>
      <c r="AP897" s="266"/>
      <c r="AQ897" s="266"/>
      <c r="AR897" s="266"/>
      <c r="AS897" s="266"/>
      <c r="AT897" s="266"/>
      <c r="AU897" s="266"/>
      <c r="AV897" s="266"/>
      <c r="AW897" s="266"/>
      <c r="AX897" s="266"/>
      <c r="AY897" s="266"/>
      <c r="AZ897" s="266"/>
      <c r="BA897" s="266"/>
      <c r="BB897" s="194" t="s">
        <v>1221</v>
      </c>
      <c r="BC897" s="194"/>
      <c r="BD897" s="194"/>
      <c r="BE897" s="194"/>
      <c r="BF897" s="194"/>
      <c r="BG897" s="194"/>
      <c r="BH897" s="194"/>
      <c r="BI897" s="194"/>
      <c r="BJ897" s="194"/>
      <c r="BK897" s="194"/>
      <c r="BL897" s="194"/>
      <c r="BM897" s="194"/>
      <c r="BN897" s="194"/>
      <c r="BO897" s="194"/>
      <c r="BP897" s="194"/>
      <c r="BQ897" s="194"/>
      <c r="BR897" s="194"/>
      <c r="BS897" s="194"/>
      <c r="BT897" s="194"/>
      <c r="BU897" s="194"/>
      <c r="BV897" s="194"/>
      <c r="BW897" s="194"/>
      <c r="BX897" s="194"/>
      <c r="BY897" s="194"/>
      <c r="BZ897" s="194"/>
      <c r="CA897" s="194"/>
      <c r="CB897" s="194"/>
      <c r="CC897" s="194"/>
      <c r="CD897" s="194"/>
      <c r="CE897" s="194"/>
      <c r="CF897" s="194"/>
      <c r="CG897" s="194"/>
      <c r="CH897" s="194"/>
      <c r="CI897" s="194"/>
      <c r="CJ897" s="194"/>
      <c r="CK897" s="194"/>
      <c r="CL897" s="194"/>
      <c r="CM897" s="194"/>
      <c r="CN897" s="194"/>
      <c r="CO897" s="194"/>
      <c r="CP897" s="194"/>
    </row>
    <row r="898" spans="1:94" ht="15.75" customHeight="1">
      <c r="A898" s="265"/>
      <c r="B898" s="265"/>
      <c r="C898" s="265"/>
      <c r="D898" s="265"/>
      <c r="E898" s="265"/>
      <c r="F898" s="265"/>
      <c r="G898" s="266"/>
      <c r="H898" s="266"/>
      <c r="I898" s="266"/>
      <c r="J898" s="266"/>
      <c r="K898" s="266"/>
      <c r="L898" s="266"/>
      <c r="M898" s="266"/>
      <c r="N898" s="266"/>
      <c r="O898" s="266"/>
      <c r="P898" s="266"/>
      <c r="Q898" s="266"/>
      <c r="R898" s="266"/>
      <c r="S898" s="266"/>
      <c r="T898" s="266"/>
      <c r="U898" s="266"/>
      <c r="V898" s="266"/>
      <c r="W898" s="266"/>
      <c r="X898" s="266"/>
      <c r="Y898" s="266"/>
      <c r="Z898" s="266"/>
      <c r="AA898" s="266"/>
      <c r="AB898" s="266"/>
      <c r="AC898" s="266"/>
      <c r="AD898" s="266"/>
      <c r="AE898" s="266"/>
      <c r="AF898" s="266"/>
      <c r="AG898" s="266"/>
      <c r="AH898" s="266"/>
      <c r="AI898" s="266"/>
      <c r="AJ898" s="266"/>
      <c r="AK898" s="266"/>
      <c r="AL898" s="266"/>
      <c r="AM898" s="266"/>
      <c r="AN898" s="266"/>
      <c r="AO898" s="266"/>
      <c r="AP898" s="266"/>
      <c r="AQ898" s="266"/>
      <c r="AR898" s="266"/>
      <c r="AS898" s="266"/>
      <c r="AT898" s="266"/>
      <c r="AU898" s="266"/>
      <c r="AV898" s="266"/>
      <c r="AW898" s="266"/>
      <c r="AX898" s="266"/>
      <c r="AY898" s="266"/>
      <c r="AZ898" s="266"/>
      <c r="BA898" s="266"/>
      <c r="BB898" s="268" t="s">
        <v>709</v>
      </c>
      <c r="BC898" s="268"/>
      <c r="BD898" s="268"/>
      <c r="BE898" s="268"/>
      <c r="BF898" s="268"/>
      <c r="BG898" s="268"/>
      <c r="BH898" s="268"/>
      <c r="BI898" s="268"/>
      <c r="BJ898" s="268"/>
      <c r="BK898" s="268"/>
      <c r="BL898" s="268"/>
      <c r="BM898" s="268"/>
      <c r="BN898" s="268"/>
      <c r="BO898" s="268"/>
      <c r="BP898" s="268"/>
      <c r="BQ898" s="268"/>
      <c r="BR898" s="268"/>
      <c r="BS898" s="268"/>
      <c r="BT898" s="268"/>
      <c r="BU898" s="268"/>
      <c r="BV898" s="268"/>
      <c r="BW898" s="268"/>
      <c r="BX898" s="269" t="s">
        <v>710</v>
      </c>
      <c r="BY898" s="269"/>
      <c r="BZ898" s="269"/>
      <c r="CA898" s="269"/>
      <c r="CB898" s="269"/>
      <c r="CC898" s="269"/>
      <c r="CD898" s="269"/>
      <c r="CE898" s="269"/>
      <c r="CF898" s="269"/>
      <c r="CG898" s="269"/>
      <c r="CH898" s="269"/>
      <c r="CI898" s="269"/>
      <c r="CJ898" s="269"/>
      <c r="CK898" s="269"/>
      <c r="CL898" s="269"/>
      <c r="CM898" s="269"/>
      <c r="CN898" s="269"/>
      <c r="CO898" s="269"/>
      <c r="CP898" s="269"/>
    </row>
    <row r="899" spans="1:94" ht="15.75" customHeight="1">
      <c r="A899" s="110"/>
      <c r="B899" s="110"/>
      <c r="C899" s="110"/>
      <c r="D899" s="110"/>
      <c r="E899" s="110"/>
      <c r="F899" s="110"/>
      <c r="G899" s="110"/>
      <c r="H899" s="110"/>
      <c r="I899" s="110"/>
      <c r="J899" s="110"/>
      <c r="K899" s="110"/>
      <c r="L899" s="110"/>
    </row>
    <row r="900" spans="1:94" ht="26.25" customHeight="1">
      <c r="A900" s="129"/>
    </row>
    <row r="901" spans="1:94" ht="15.75" customHeight="1">
      <c r="A901" s="110"/>
    </row>
    <row r="902" spans="1:94" ht="15.75" customHeight="1">
      <c r="A902" s="110"/>
    </row>
    <row r="903" spans="1:94" ht="15.75" customHeight="1">
      <c r="A903" s="110"/>
      <c r="B903" s="110"/>
      <c r="C903" s="110"/>
      <c r="D903" s="110"/>
      <c r="E903" s="110"/>
      <c r="F903" s="110"/>
      <c r="G903" s="110"/>
      <c r="H903" s="110"/>
      <c r="I903" s="110"/>
      <c r="J903" s="110"/>
      <c r="K903" s="110"/>
      <c r="L903" s="110"/>
    </row>
    <row r="904" spans="1:94" ht="15.75" customHeight="1">
      <c r="A904" s="108"/>
    </row>
    <row r="905" spans="1:94" ht="15.75" customHeight="1">
      <c r="A905" s="110"/>
      <c r="B905" s="110"/>
      <c r="C905" s="110"/>
      <c r="D905" s="110"/>
      <c r="E905" s="110"/>
      <c r="F905" s="110"/>
      <c r="G905" s="110"/>
      <c r="H905" s="110"/>
      <c r="I905" s="110"/>
      <c r="J905" s="110"/>
      <c r="K905" s="110"/>
      <c r="L905" s="110"/>
    </row>
    <row r="906" spans="1:94" ht="15.75" customHeight="1">
      <c r="A906" s="108"/>
    </row>
    <row r="907" spans="1:94" ht="15.75" customHeight="1">
      <c r="A907" s="125"/>
    </row>
    <row r="908" spans="1:94" ht="15.75" customHeight="1">
      <c r="A908" s="125"/>
    </row>
    <row r="909" spans="1:94" ht="15.75" customHeight="1">
      <c r="A909" s="110"/>
      <c r="B909" s="110"/>
      <c r="C909" s="110"/>
      <c r="D909" s="110"/>
      <c r="E909" s="110"/>
      <c r="F909" s="110"/>
      <c r="G909" s="110"/>
      <c r="H909" s="110"/>
      <c r="I909" s="110"/>
      <c r="J909" s="110"/>
      <c r="K909" s="110"/>
      <c r="L909" s="110"/>
    </row>
    <row r="910" spans="1:94" ht="15.75" customHeight="1">
      <c r="A910" s="110"/>
      <c r="B910" s="110"/>
      <c r="C910" s="130"/>
      <c r="D910" s="131"/>
      <c r="E910" s="132"/>
      <c r="F910" s="131"/>
      <c r="G910" s="131"/>
      <c r="H910" s="110"/>
    </row>
    <row r="911" spans="1:94" ht="15.75" customHeight="1">
      <c r="A911" s="110"/>
      <c r="B911" s="110"/>
      <c r="C911" s="130"/>
      <c r="D911" s="131"/>
      <c r="E911" s="132"/>
      <c r="F911" s="131"/>
      <c r="G911" s="131"/>
      <c r="H911" s="110"/>
    </row>
    <row r="912" spans="1:94" ht="15.75" customHeight="1">
      <c r="A912" s="110"/>
      <c r="B912" s="110"/>
      <c r="C912" s="110"/>
      <c r="D912" s="110"/>
      <c r="E912" s="110"/>
      <c r="F912" s="110"/>
      <c r="G912" s="110"/>
      <c r="H912" s="110"/>
      <c r="I912" s="110"/>
      <c r="J912" s="110"/>
      <c r="K912" s="110"/>
      <c r="L912" s="110"/>
    </row>
    <row r="913" spans="1:12" ht="59.25" customHeight="1">
      <c r="A913" s="129"/>
    </row>
    <row r="914" spans="1:12" ht="15.75" customHeight="1">
      <c r="A914" s="125"/>
    </row>
    <row r="915" spans="1:12" ht="15.75" customHeight="1">
      <c r="A915" s="110"/>
    </row>
    <row r="916" spans="1:12" ht="15.75" customHeight="1">
      <c r="A916" s="110"/>
    </row>
    <row r="917" spans="1:12" ht="15.75" customHeight="1">
      <c r="A917" s="110"/>
    </row>
    <row r="918" spans="1:12" ht="59.25" customHeight="1">
      <c r="A918" s="129"/>
    </row>
    <row r="919" spans="1:12" ht="7.5" customHeight="1">
      <c r="A919" s="110"/>
      <c r="B919" s="110"/>
      <c r="C919" s="110"/>
      <c r="D919" s="110"/>
      <c r="E919" s="110"/>
      <c r="F919" s="110"/>
      <c r="G919" s="110"/>
      <c r="H919" s="110"/>
      <c r="I919" s="110"/>
      <c r="J919" s="110"/>
      <c r="K919" s="110"/>
      <c r="L919" s="110"/>
    </row>
    <row r="920" spans="1:12" ht="30" customHeight="1">
      <c r="A920" s="110"/>
      <c r="B920" s="110"/>
      <c r="C920" s="131"/>
      <c r="D920" s="131"/>
      <c r="E920" s="131"/>
      <c r="F920" s="131"/>
      <c r="G920" s="131"/>
      <c r="H920" s="131"/>
      <c r="I920" s="131"/>
      <c r="J920" s="131"/>
      <c r="K920" s="131"/>
      <c r="L920" s="110"/>
    </row>
    <row r="921" spans="1:12" ht="15.75" customHeight="1">
      <c r="A921" s="110"/>
      <c r="B921" s="110"/>
      <c r="C921" s="110"/>
      <c r="D921" s="110"/>
      <c r="E921" s="110"/>
      <c r="F921" s="110"/>
      <c r="G921" s="110"/>
      <c r="H921" s="110"/>
      <c r="I921" s="110"/>
      <c r="J921" s="110"/>
      <c r="K921" s="110"/>
      <c r="L921" s="110"/>
    </row>
    <row r="922" spans="1:12" ht="27.75" customHeight="1">
      <c r="A922" s="110"/>
      <c r="B922" s="110"/>
      <c r="C922" s="131"/>
      <c r="D922" s="131"/>
      <c r="E922" s="130"/>
      <c r="F922" s="131"/>
      <c r="G922" s="130"/>
      <c r="H922" s="131"/>
      <c r="I922" s="130"/>
      <c r="J922" s="110"/>
    </row>
    <row r="923" spans="1:12" ht="15.75" customHeight="1">
      <c r="A923" s="110"/>
      <c r="B923" s="110"/>
      <c r="C923" s="110"/>
      <c r="D923" s="110"/>
      <c r="E923" s="110"/>
      <c r="F923" s="110"/>
      <c r="G923" s="110"/>
      <c r="H923" s="110"/>
      <c r="I923" s="110"/>
      <c r="J923" s="110"/>
      <c r="K923" s="110"/>
      <c r="L923" s="110"/>
    </row>
    <row r="924" spans="1:12" ht="15.75" customHeight="1">
      <c r="A924" s="110"/>
    </row>
    <row r="925" spans="1:12" ht="15.75" customHeight="1">
      <c r="A925" s="110"/>
    </row>
    <row r="926" spans="1:12" ht="27" customHeight="1">
      <c r="A926" s="133"/>
    </row>
    <row r="927" spans="1:12" ht="27.75" customHeight="1">
      <c r="A927" s="133"/>
    </row>
    <row r="928" spans="1:12" ht="60.75" customHeight="1">
      <c r="A928" s="133"/>
    </row>
    <row r="929" spans="1:86" ht="28.5" customHeight="1">
      <c r="A929" s="129"/>
    </row>
    <row r="930" spans="1:86" ht="15.75" customHeight="1">
      <c r="A930" s="110"/>
    </row>
    <row r="931" spans="1:86" ht="15.75" customHeight="1">
      <c r="A931" s="134"/>
    </row>
    <row r="932" spans="1:86" ht="15.75" customHeight="1">
      <c r="A932" s="110"/>
    </row>
    <row r="933" spans="1:86" ht="15.75" customHeight="1">
      <c r="A933" s="110"/>
      <c r="B933" s="110"/>
      <c r="C933" s="110"/>
      <c r="D933" s="110"/>
      <c r="E933" s="110"/>
      <c r="F933" s="110"/>
      <c r="G933" s="110"/>
      <c r="H933" s="110"/>
      <c r="I933" s="110"/>
      <c r="J933" s="110"/>
      <c r="K933" s="110"/>
      <c r="L933" s="110"/>
    </row>
    <row r="934" spans="1:86" ht="15.75" customHeight="1">
      <c r="A934" s="110"/>
      <c r="B934" s="110"/>
      <c r="C934" s="110"/>
      <c r="D934" s="110"/>
      <c r="E934" s="110"/>
      <c r="F934" s="110"/>
      <c r="G934" s="110"/>
      <c r="H934" s="110"/>
      <c r="I934" s="135"/>
      <c r="J934" s="110"/>
    </row>
    <row r="935" spans="1:86" ht="15.75" customHeight="1">
      <c r="A935" s="110"/>
      <c r="B935" s="110"/>
      <c r="C935" s="136"/>
      <c r="D935" s="136"/>
      <c r="E935" s="136"/>
    </row>
    <row r="936" spans="1:86" ht="15.75" customHeight="1">
      <c r="A936" s="110"/>
      <c r="B936" s="110"/>
      <c r="C936" s="132"/>
      <c r="D936" s="132"/>
      <c r="E936" s="132"/>
    </row>
    <row r="940" spans="1:86">
      <c r="H940" s="181" t="s">
        <v>705</v>
      </c>
      <c r="I940" s="181"/>
      <c r="J940" s="181"/>
      <c r="K940" s="181"/>
      <c r="L940" s="181"/>
      <c r="M940" s="181"/>
      <c r="V940" s="181" t="s">
        <v>706</v>
      </c>
      <c r="W940" s="181"/>
      <c r="X940" s="181"/>
      <c r="Y940" s="181"/>
      <c r="Z940" s="181"/>
      <c r="AA940" s="181"/>
      <c r="AB940" s="181"/>
      <c r="AC940" s="181"/>
      <c r="AD940" s="181"/>
      <c r="AE940" s="181"/>
      <c r="AF940" s="181"/>
      <c r="AG940" s="181"/>
      <c r="AH940" s="181"/>
      <c r="AI940" s="181"/>
      <c r="AJ940" s="181"/>
      <c r="AK940" s="181"/>
      <c r="AL940" s="181"/>
      <c r="AM940" s="181"/>
      <c r="AN940" s="181"/>
      <c r="AO940" s="181"/>
      <c r="AP940" s="181"/>
      <c r="AQ940" s="181"/>
      <c r="AR940" s="181"/>
      <c r="AS940" s="181"/>
      <c r="AT940" s="181"/>
      <c r="AU940" s="181"/>
      <c r="BA940" s="181" t="s">
        <v>707</v>
      </c>
      <c r="BB940" s="181"/>
      <c r="BC940" s="181"/>
      <c r="BD940" s="181"/>
      <c r="BE940" s="181"/>
      <c r="BF940" s="181"/>
      <c r="BG940" s="181"/>
      <c r="BH940" s="181"/>
      <c r="BI940" s="181"/>
      <c r="BJ940" s="181"/>
      <c r="BK940" s="181"/>
      <c r="BL940" s="181"/>
      <c r="BM940" s="181"/>
      <c r="BN940" s="181"/>
      <c r="BO940" s="181"/>
      <c r="BP940" s="181"/>
      <c r="BQ940" s="181"/>
      <c r="BR940" s="181"/>
      <c r="BS940" s="181"/>
      <c r="BT940" s="181"/>
      <c r="BU940" s="181"/>
      <c r="BV940" s="181"/>
      <c r="BW940" s="181"/>
      <c r="BX940" s="181"/>
      <c r="BY940" s="181"/>
      <c r="BZ940" s="181"/>
      <c r="CA940" s="181"/>
      <c r="CB940" s="181"/>
      <c r="CC940" s="181"/>
      <c r="CD940" s="181"/>
      <c r="CE940" s="181"/>
      <c r="CF940" s="181"/>
      <c r="CG940" s="181"/>
      <c r="CH940" s="181"/>
    </row>
  </sheetData>
  <mergeCells count="2917">
    <mergeCell ref="B248:L248"/>
    <mergeCell ref="M248:Z248"/>
    <mergeCell ref="AA248:AP248"/>
    <mergeCell ref="AQ248:BN248"/>
    <mergeCell ref="BO248:CE248"/>
    <mergeCell ref="CF248:CQ248"/>
    <mergeCell ref="CR248:CW248"/>
    <mergeCell ref="B247:L247"/>
    <mergeCell ref="M247:Z247"/>
    <mergeCell ref="AA247:AP247"/>
    <mergeCell ref="AQ247:BN247"/>
    <mergeCell ref="BO247:CE247"/>
    <mergeCell ref="CF247:CQ247"/>
    <mergeCell ref="CR247:CW247"/>
    <mergeCell ref="A25:CK25"/>
    <mergeCell ref="A26:CK26"/>
    <mergeCell ref="A27:CK27"/>
    <mergeCell ref="CF243:CQ243"/>
    <mergeCell ref="CR243:CW243"/>
    <mergeCell ref="B244:L244"/>
    <mergeCell ref="M244:Z244"/>
    <mergeCell ref="AA244:AP244"/>
    <mergeCell ref="AQ244:BN244"/>
    <mergeCell ref="BO244:CE244"/>
    <mergeCell ref="CF244:CQ244"/>
    <mergeCell ref="CR244:CW244"/>
    <mergeCell ref="M242:Z242"/>
    <mergeCell ref="AA242:AP242"/>
    <mergeCell ref="AQ242:BN242"/>
    <mergeCell ref="BO242:CE242"/>
    <mergeCell ref="B243:L243"/>
    <mergeCell ref="M243:Z243"/>
    <mergeCell ref="A11:CK11"/>
    <mergeCell ref="A12:CK12"/>
    <mergeCell ref="A13:CK13"/>
    <mergeCell ref="A14:CK14"/>
    <mergeCell ref="A15:CK15"/>
    <mergeCell ref="A16:CK16"/>
    <mergeCell ref="A894:E894"/>
    <mergeCell ref="F894:AY894"/>
    <mergeCell ref="AZ894:CP894"/>
    <mergeCell ref="A897:F898"/>
    <mergeCell ref="G897:BA898"/>
    <mergeCell ref="BB897:CP897"/>
    <mergeCell ref="BB898:BW898"/>
    <mergeCell ref="BX898:CP898"/>
    <mergeCell ref="A881:B881"/>
    <mergeCell ref="C881:BG881"/>
    <mergeCell ref="BH881:CA881"/>
    <mergeCell ref="CB881:CP881"/>
    <mergeCell ref="A882:B882"/>
    <mergeCell ref="C882:BG882"/>
    <mergeCell ref="BH882:CA882"/>
    <mergeCell ref="CB882:CP882"/>
    <mergeCell ref="A879:B879"/>
    <mergeCell ref="C879:BG879"/>
    <mergeCell ref="BH879:CA879"/>
    <mergeCell ref="CB879:CP879"/>
    <mergeCell ref="B246:L246"/>
    <mergeCell ref="M246:Z246"/>
    <mergeCell ref="AA246:AP246"/>
    <mergeCell ref="A880:B880"/>
    <mergeCell ref="C880:BG880"/>
    <mergeCell ref="BH880:CA880"/>
    <mergeCell ref="CB880:CP880"/>
    <mergeCell ref="A877:B877"/>
    <mergeCell ref="C877:BG877"/>
    <mergeCell ref="BH877:CA877"/>
    <mergeCell ref="CB877:CP877"/>
    <mergeCell ref="A878:B878"/>
    <mergeCell ref="C878:BG878"/>
    <mergeCell ref="BH878:CA878"/>
    <mergeCell ref="CB878:CP878"/>
    <mergeCell ref="A875:B875"/>
    <mergeCell ref="C875:BG875"/>
    <mergeCell ref="BH875:CA875"/>
    <mergeCell ref="CB875:CP875"/>
    <mergeCell ref="A876:B876"/>
    <mergeCell ref="C876:BG876"/>
    <mergeCell ref="BH876:CA876"/>
    <mergeCell ref="CB876:CP876"/>
    <mergeCell ref="A873:B873"/>
    <mergeCell ref="C873:BG873"/>
    <mergeCell ref="BH873:CA873"/>
    <mergeCell ref="CB873:CP873"/>
    <mergeCell ref="A874:B874"/>
    <mergeCell ref="C874:BG874"/>
    <mergeCell ref="BH874:CA874"/>
    <mergeCell ref="CB874:CP874"/>
    <mergeCell ref="A871:B871"/>
    <mergeCell ref="C871:BG871"/>
    <mergeCell ref="BH871:CA871"/>
    <mergeCell ref="CB871:CP871"/>
    <mergeCell ref="A872:B872"/>
    <mergeCell ref="C872:BG872"/>
    <mergeCell ref="BH872:CA872"/>
    <mergeCell ref="CB872:CP872"/>
    <mergeCell ref="A869:B869"/>
    <mergeCell ref="C869:BG869"/>
    <mergeCell ref="BH869:CA869"/>
    <mergeCell ref="CB869:CP869"/>
    <mergeCell ref="A870:B870"/>
    <mergeCell ref="C870:BG870"/>
    <mergeCell ref="BH870:CA870"/>
    <mergeCell ref="CB870:CP870"/>
    <mergeCell ref="A867:B867"/>
    <mergeCell ref="C867:BG867"/>
    <mergeCell ref="BH867:CA867"/>
    <mergeCell ref="CB867:CP867"/>
    <mergeCell ref="A868:B868"/>
    <mergeCell ref="C868:BG868"/>
    <mergeCell ref="BH868:CA868"/>
    <mergeCell ref="CB868:CP868"/>
    <mergeCell ref="A865:B865"/>
    <mergeCell ref="C865:BG865"/>
    <mergeCell ref="BH865:CA865"/>
    <mergeCell ref="CB865:CP865"/>
    <mergeCell ref="A866:B866"/>
    <mergeCell ref="C866:BG866"/>
    <mergeCell ref="BH866:CA866"/>
    <mergeCell ref="CB866:CP866"/>
    <mergeCell ref="A863:B863"/>
    <mergeCell ref="C863:BG863"/>
    <mergeCell ref="BH863:CA863"/>
    <mergeCell ref="CB863:CP863"/>
    <mergeCell ref="A864:B864"/>
    <mergeCell ref="C864:BG864"/>
    <mergeCell ref="BH864:CA864"/>
    <mergeCell ref="CB864:CP864"/>
    <mergeCell ref="A861:B861"/>
    <mergeCell ref="C861:BG861"/>
    <mergeCell ref="BH861:CA861"/>
    <mergeCell ref="CB861:CP861"/>
    <mergeCell ref="A862:B862"/>
    <mergeCell ref="C862:BG862"/>
    <mergeCell ref="BH862:CA862"/>
    <mergeCell ref="CB862:CP862"/>
    <mergeCell ref="A859:B859"/>
    <mergeCell ref="C859:BG859"/>
    <mergeCell ref="BH859:CA859"/>
    <mergeCell ref="CB859:CP859"/>
    <mergeCell ref="A860:B860"/>
    <mergeCell ref="C860:BG860"/>
    <mergeCell ref="BH860:CA860"/>
    <mergeCell ref="CB860:CP860"/>
    <mergeCell ref="A857:B857"/>
    <mergeCell ref="C857:BG857"/>
    <mergeCell ref="BH857:CA857"/>
    <mergeCell ref="CB857:CP857"/>
    <mergeCell ref="A858:B858"/>
    <mergeCell ref="C858:BG858"/>
    <mergeCell ref="BH858:CA858"/>
    <mergeCell ref="CB858:CP858"/>
    <mergeCell ref="A855:B855"/>
    <mergeCell ref="C855:BG855"/>
    <mergeCell ref="BH855:CA855"/>
    <mergeCell ref="CB855:CP855"/>
    <mergeCell ref="A856:B856"/>
    <mergeCell ref="C856:BG856"/>
    <mergeCell ref="BH856:CA856"/>
    <mergeCell ref="CB856:CP856"/>
    <mergeCell ref="A853:B853"/>
    <mergeCell ref="C853:BG853"/>
    <mergeCell ref="BH853:CA853"/>
    <mergeCell ref="CB853:CP853"/>
    <mergeCell ref="A854:B854"/>
    <mergeCell ref="C854:BG854"/>
    <mergeCell ref="BH854:CA854"/>
    <mergeCell ref="CB854:CP854"/>
    <mergeCell ref="A851:B851"/>
    <mergeCell ref="C851:BG851"/>
    <mergeCell ref="BH851:CA851"/>
    <mergeCell ref="CB851:CP851"/>
    <mergeCell ref="A852:B852"/>
    <mergeCell ref="C852:BG852"/>
    <mergeCell ref="BH852:CA852"/>
    <mergeCell ref="CB852:CP852"/>
    <mergeCell ref="A849:B849"/>
    <mergeCell ref="C849:BG849"/>
    <mergeCell ref="BH849:CA849"/>
    <mergeCell ref="CB849:CP849"/>
    <mergeCell ref="A850:B850"/>
    <mergeCell ref="C850:BG850"/>
    <mergeCell ref="BH850:CA850"/>
    <mergeCell ref="CB850:CP850"/>
    <mergeCell ref="A847:B847"/>
    <mergeCell ref="C847:BG847"/>
    <mergeCell ref="BH847:CA847"/>
    <mergeCell ref="CB847:CP847"/>
    <mergeCell ref="A848:B848"/>
    <mergeCell ref="C848:BG848"/>
    <mergeCell ref="BH848:CA848"/>
    <mergeCell ref="CB848:CP848"/>
    <mergeCell ref="A845:B845"/>
    <mergeCell ref="C845:BG845"/>
    <mergeCell ref="BH845:CA845"/>
    <mergeCell ref="CB845:CP845"/>
    <mergeCell ref="A846:B846"/>
    <mergeCell ref="C846:BG846"/>
    <mergeCell ref="BH846:CA846"/>
    <mergeCell ref="CB846:CP846"/>
    <mergeCell ref="A843:B843"/>
    <mergeCell ref="C843:BG843"/>
    <mergeCell ref="BH843:CA843"/>
    <mergeCell ref="CB843:CP843"/>
    <mergeCell ref="A844:B844"/>
    <mergeCell ref="C844:BG844"/>
    <mergeCell ref="BH844:CA844"/>
    <mergeCell ref="CB844:CP844"/>
    <mergeCell ref="A841:B841"/>
    <mergeCell ref="C841:BG841"/>
    <mergeCell ref="BH841:CA841"/>
    <mergeCell ref="CB841:CP841"/>
    <mergeCell ref="A842:B842"/>
    <mergeCell ref="C842:BG842"/>
    <mergeCell ref="BH842:CA842"/>
    <mergeCell ref="CB842:CP842"/>
    <mergeCell ref="A839:B839"/>
    <mergeCell ref="C839:BG839"/>
    <mergeCell ref="BH839:CA839"/>
    <mergeCell ref="CB839:CP839"/>
    <mergeCell ref="A840:B840"/>
    <mergeCell ref="C840:BG840"/>
    <mergeCell ref="BH840:CA840"/>
    <mergeCell ref="CB840:CP840"/>
    <mergeCell ref="A837:B837"/>
    <mergeCell ref="C837:BG837"/>
    <mergeCell ref="BH837:CA837"/>
    <mergeCell ref="CB837:CP837"/>
    <mergeCell ref="A838:B838"/>
    <mergeCell ref="C838:BG838"/>
    <mergeCell ref="BH838:CA838"/>
    <mergeCell ref="CB838:CP838"/>
    <mergeCell ref="A835:B835"/>
    <mergeCell ref="C835:BG835"/>
    <mergeCell ref="BH835:CA835"/>
    <mergeCell ref="CB835:CP835"/>
    <mergeCell ref="A836:B836"/>
    <mergeCell ref="C836:BG836"/>
    <mergeCell ref="BH836:CA836"/>
    <mergeCell ref="CB836:CP836"/>
    <mergeCell ref="A833:B833"/>
    <mergeCell ref="C833:BG833"/>
    <mergeCell ref="BH833:CA833"/>
    <mergeCell ref="CB833:CP833"/>
    <mergeCell ref="A834:B834"/>
    <mergeCell ref="C834:BG834"/>
    <mergeCell ref="BH834:CA834"/>
    <mergeCell ref="CB834:CP834"/>
    <mergeCell ref="A831:B831"/>
    <mergeCell ref="C831:BG831"/>
    <mergeCell ref="BH831:CA831"/>
    <mergeCell ref="CB831:CP831"/>
    <mergeCell ref="A832:B832"/>
    <mergeCell ref="C832:BG832"/>
    <mergeCell ref="BH832:CA832"/>
    <mergeCell ref="CB832:CP832"/>
    <mergeCell ref="A829:B829"/>
    <mergeCell ref="C829:BG829"/>
    <mergeCell ref="BH829:CA829"/>
    <mergeCell ref="CB829:CP829"/>
    <mergeCell ref="A830:B830"/>
    <mergeCell ref="C830:BG830"/>
    <mergeCell ref="BH830:CA830"/>
    <mergeCell ref="CB830:CP830"/>
    <mergeCell ref="A827:B827"/>
    <mergeCell ref="C827:BG827"/>
    <mergeCell ref="BH827:CA827"/>
    <mergeCell ref="CB827:CP827"/>
    <mergeCell ref="A828:B828"/>
    <mergeCell ref="C828:BG828"/>
    <mergeCell ref="BH828:CA828"/>
    <mergeCell ref="CB828:CP828"/>
    <mergeCell ref="A825:B825"/>
    <mergeCell ref="C825:BG825"/>
    <mergeCell ref="BH825:CA825"/>
    <mergeCell ref="CB825:CP825"/>
    <mergeCell ref="A826:B826"/>
    <mergeCell ref="C826:BG826"/>
    <mergeCell ref="BH826:CA826"/>
    <mergeCell ref="CB826:CP826"/>
    <mergeCell ref="A823:B823"/>
    <mergeCell ref="C823:BG823"/>
    <mergeCell ref="BH823:CA823"/>
    <mergeCell ref="CB823:CP823"/>
    <mergeCell ref="A824:B824"/>
    <mergeCell ref="C824:BG824"/>
    <mergeCell ref="BH824:CA824"/>
    <mergeCell ref="CB824:CP824"/>
    <mergeCell ref="A821:B821"/>
    <mergeCell ref="C821:BG821"/>
    <mergeCell ref="BH821:CA821"/>
    <mergeCell ref="CB821:CP821"/>
    <mergeCell ref="A822:B822"/>
    <mergeCell ref="C822:BG822"/>
    <mergeCell ref="BH822:CA822"/>
    <mergeCell ref="CB822:CP822"/>
    <mergeCell ref="A819:B819"/>
    <mergeCell ref="C819:BG819"/>
    <mergeCell ref="BH819:CA819"/>
    <mergeCell ref="CB819:CP819"/>
    <mergeCell ref="A820:B820"/>
    <mergeCell ref="C820:BG820"/>
    <mergeCell ref="BH820:CA820"/>
    <mergeCell ref="CB820:CP820"/>
    <mergeCell ref="A817:B817"/>
    <mergeCell ref="C817:BG817"/>
    <mergeCell ref="BH817:CA817"/>
    <mergeCell ref="CB817:CP817"/>
    <mergeCell ref="A818:B818"/>
    <mergeCell ref="C818:BG818"/>
    <mergeCell ref="BH818:CA818"/>
    <mergeCell ref="CB818:CP818"/>
    <mergeCell ref="A815:B815"/>
    <mergeCell ref="C815:BG815"/>
    <mergeCell ref="BH815:CA815"/>
    <mergeCell ref="CB815:CP815"/>
    <mergeCell ref="A816:B816"/>
    <mergeCell ref="C816:BG816"/>
    <mergeCell ref="BH816:CA816"/>
    <mergeCell ref="CB816:CP816"/>
    <mergeCell ref="A813:B813"/>
    <mergeCell ref="C813:BG813"/>
    <mergeCell ref="BH813:CA813"/>
    <mergeCell ref="CB813:CP813"/>
    <mergeCell ref="A814:B814"/>
    <mergeCell ref="C814:BG814"/>
    <mergeCell ref="BH814:CA814"/>
    <mergeCell ref="CB814:CP814"/>
    <mergeCell ref="A811:B811"/>
    <mergeCell ref="C811:BG811"/>
    <mergeCell ref="BH811:CA811"/>
    <mergeCell ref="CB811:CP811"/>
    <mergeCell ref="A812:B812"/>
    <mergeCell ref="C812:BG812"/>
    <mergeCell ref="BH812:CA812"/>
    <mergeCell ref="CB812:CP812"/>
    <mergeCell ref="A809:B809"/>
    <mergeCell ref="C809:BG809"/>
    <mergeCell ref="BH809:CA809"/>
    <mergeCell ref="CB809:CP809"/>
    <mergeCell ref="A810:B810"/>
    <mergeCell ref="C810:BG810"/>
    <mergeCell ref="BH810:CA810"/>
    <mergeCell ref="CB810:CP810"/>
    <mergeCell ref="A807:B807"/>
    <mergeCell ref="C807:BG807"/>
    <mergeCell ref="BH807:CA807"/>
    <mergeCell ref="CB807:CP807"/>
    <mergeCell ref="A808:B808"/>
    <mergeCell ref="C808:BG808"/>
    <mergeCell ref="BH808:CA808"/>
    <mergeCell ref="CB808:CP808"/>
    <mergeCell ref="A805:B805"/>
    <mergeCell ref="C805:BG805"/>
    <mergeCell ref="BH805:CA805"/>
    <mergeCell ref="CB805:CP805"/>
    <mergeCell ref="A806:B806"/>
    <mergeCell ref="C806:BG806"/>
    <mergeCell ref="BH806:CA806"/>
    <mergeCell ref="CB806:CP806"/>
    <mergeCell ref="A803:B803"/>
    <mergeCell ref="C803:BG803"/>
    <mergeCell ref="BH803:CA803"/>
    <mergeCell ref="CB803:CP803"/>
    <mergeCell ref="A804:B804"/>
    <mergeCell ref="C804:BG804"/>
    <mergeCell ref="BH804:CA804"/>
    <mergeCell ref="CB804:CP804"/>
    <mergeCell ref="A801:B801"/>
    <mergeCell ref="C801:BG801"/>
    <mergeCell ref="BH801:CA801"/>
    <mergeCell ref="CB801:CP801"/>
    <mergeCell ref="A802:B802"/>
    <mergeCell ref="C802:BG802"/>
    <mergeCell ref="BH802:CA802"/>
    <mergeCell ref="CB802:CP802"/>
    <mergeCell ref="A799:B799"/>
    <mergeCell ref="C799:BG799"/>
    <mergeCell ref="BH799:CA799"/>
    <mergeCell ref="CB799:CP799"/>
    <mergeCell ref="A800:B800"/>
    <mergeCell ref="C800:BG800"/>
    <mergeCell ref="BH800:CA800"/>
    <mergeCell ref="CB800:CP800"/>
    <mergeCell ref="A797:B797"/>
    <mergeCell ref="C797:BG797"/>
    <mergeCell ref="BH797:CA797"/>
    <mergeCell ref="CB797:CP797"/>
    <mergeCell ref="A798:B798"/>
    <mergeCell ref="C798:BG798"/>
    <mergeCell ref="BH798:CA798"/>
    <mergeCell ref="CB798:CP798"/>
    <mergeCell ref="A793:B793"/>
    <mergeCell ref="C793:BA793"/>
    <mergeCell ref="BB793:BY793"/>
    <mergeCell ref="BZ793:CN793"/>
    <mergeCell ref="A796:B796"/>
    <mergeCell ref="C796:BG796"/>
    <mergeCell ref="BH796:CA796"/>
    <mergeCell ref="CB796:CP796"/>
    <mergeCell ref="A791:B792"/>
    <mergeCell ref="C791:BA792"/>
    <mergeCell ref="BB791:BY791"/>
    <mergeCell ref="BZ791:CN791"/>
    <mergeCell ref="BB792:BY792"/>
    <mergeCell ref="BZ792:CN792"/>
    <mergeCell ref="A786:C786"/>
    <mergeCell ref="D786:W786"/>
    <mergeCell ref="X786:AL786"/>
    <mergeCell ref="AM786:BH786"/>
    <mergeCell ref="BI786:CD786"/>
    <mergeCell ref="CE786:CO786"/>
    <mergeCell ref="A784:C785"/>
    <mergeCell ref="D784:W785"/>
    <mergeCell ref="X784:AL784"/>
    <mergeCell ref="AM784:BH784"/>
    <mergeCell ref="BI784:CD784"/>
    <mergeCell ref="CE784:CO784"/>
    <mergeCell ref="X785:AL785"/>
    <mergeCell ref="AM785:BH785"/>
    <mergeCell ref="BI785:CD785"/>
    <mergeCell ref="CE785:CO785"/>
    <mergeCell ref="A780:G780"/>
    <mergeCell ref="H780:AI780"/>
    <mergeCell ref="AJ780:BI780"/>
    <mergeCell ref="BJ780:CB780"/>
    <mergeCell ref="CC780:CL780"/>
    <mergeCell ref="A781:G781"/>
    <mergeCell ref="H781:AI781"/>
    <mergeCell ref="AJ781:BI781"/>
    <mergeCell ref="BJ781:CB781"/>
    <mergeCell ref="CC781:CL781"/>
    <mergeCell ref="A778:G778"/>
    <mergeCell ref="H778:AI778"/>
    <mergeCell ref="AJ778:BI778"/>
    <mergeCell ref="BJ778:CB778"/>
    <mergeCell ref="CC778:CL778"/>
    <mergeCell ref="A779:G779"/>
    <mergeCell ref="H779:AI779"/>
    <mergeCell ref="AJ779:BI779"/>
    <mergeCell ref="BJ779:CB779"/>
    <mergeCell ref="CC779:CL779"/>
    <mergeCell ref="A776:G776"/>
    <mergeCell ref="H776:AI776"/>
    <mergeCell ref="AJ776:BI776"/>
    <mergeCell ref="BJ776:CB776"/>
    <mergeCell ref="CC776:CL776"/>
    <mergeCell ref="A777:G777"/>
    <mergeCell ref="H777:AI777"/>
    <mergeCell ref="AJ777:BI777"/>
    <mergeCell ref="BJ777:CB777"/>
    <mergeCell ref="CC777:CL777"/>
    <mergeCell ref="A774:G774"/>
    <mergeCell ref="H774:AI774"/>
    <mergeCell ref="AJ774:BI774"/>
    <mergeCell ref="BJ774:CB774"/>
    <mergeCell ref="CC774:CL774"/>
    <mergeCell ref="A775:G775"/>
    <mergeCell ref="H775:AI775"/>
    <mergeCell ref="AJ775:BI775"/>
    <mergeCell ref="BJ775:CB775"/>
    <mergeCell ref="CC775:CL775"/>
    <mergeCell ref="A772:G772"/>
    <mergeCell ref="H772:AI772"/>
    <mergeCell ref="AJ772:BI772"/>
    <mergeCell ref="BJ772:CB772"/>
    <mergeCell ref="CC772:CL772"/>
    <mergeCell ref="A773:G773"/>
    <mergeCell ref="H773:AI773"/>
    <mergeCell ref="AJ773:BI773"/>
    <mergeCell ref="BJ773:CB773"/>
    <mergeCell ref="CC773:CL773"/>
    <mergeCell ref="BJ770:CB770"/>
    <mergeCell ref="A771:G771"/>
    <mergeCell ref="H771:AI771"/>
    <mergeCell ref="AJ771:BI771"/>
    <mergeCell ref="BJ771:CB771"/>
    <mergeCell ref="CC771:CL771"/>
    <mergeCell ref="A767:G767"/>
    <mergeCell ref="H767:AM767"/>
    <mergeCell ref="AN767:BJ767"/>
    <mergeCell ref="BK767:BZ767"/>
    <mergeCell ref="CA767:CP767"/>
    <mergeCell ref="A769:G770"/>
    <mergeCell ref="H769:AI770"/>
    <mergeCell ref="AJ769:CB769"/>
    <mergeCell ref="CC769:CL770"/>
    <mergeCell ref="AJ770:BI770"/>
    <mergeCell ref="A765:G766"/>
    <mergeCell ref="H765:AM766"/>
    <mergeCell ref="AN765:BZ765"/>
    <mergeCell ref="CA765:CP766"/>
    <mergeCell ref="AN766:BJ766"/>
    <mergeCell ref="BK766:BZ766"/>
    <mergeCell ref="BK762:BZ762"/>
    <mergeCell ref="A763:G763"/>
    <mergeCell ref="H763:AM763"/>
    <mergeCell ref="AN763:BJ763"/>
    <mergeCell ref="BK763:BZ763"/>
    <mergeCell ref="CA763:CP763"/>
    <mergeCell ref="A759:G759"/>
    <mergeCell ref="H759:AM759"/>
    <mergeCell ref="AN759:BJ759"/>
    <mergeCell ref="BK759:BZ759"/>
    <mergeCell ref="CA759:CP759"/>
    <mergeCell ref="A761:G762"/>
    <mergeCell ref="H761:AM762"/>
    <mergeCell ref="AN761:BZ761"/>
    <mergeCell ref="CA761:CP762"/>
    <mergeCell ref="AN762:BJ762"/>
    <mergeCell ref="A757:G757"/>
    <mergeCell ref="H757:AM757"/>
    <mergeCell ref="AN757:BJ757"/>
    <mergeCell ref="BK757:BZ757"/>
    <mergeCell ref="CA757:CP757"/>
    <mergeCell ref="A758:G758"/>
    <mergeCell ref="H758:AM758"/>
    <mergeCell ref="AN758:BJ758"/>
    <mergeCell ref="BK758:BZ758"/>
    <mergeCell ref="CA758:CP758"/>
    <mergeCell ref="A755:G755"/>
    <mergeCell ref="H755:AM755"/>
    <mergeCell ref="AN755:BJ755"/>
    <mergeCell ref="BK755:BZ755"/>
    <mergeCell ref="CA755:CP755"/>
    <mergeCell ref="A756:G756"/>
    <mergeCell ref="H756:AM756"/>
    <mergeCell ref="AN756:BJ756"/>
    <mergeCell ref="BK756:BZ756"/>
    <mergeCell ref="CA756:CP756"/>
    <mergeCell ref="A753:G753"/>
    <mergeCell ref="H753:AM753"/>
    <mergeCell ref="AN753:BJ753"/>
    <mergeCell ref="BK753:BZ753"/>
    <mergeCell ref="CA753:CP753"/>
    <mergeCell ref="A754:G754"/>
    <mergeCell ref="H754:AM754"/>
    <mergeCell ref="AN754:BJ754"/>
    <mergeCell ref="BK754:BZ754"/>
    <mergeCell ref="CA754:CP754"/>
    <mergeCell ref="A751:G751"/>
    <mergeCell ref="H751:AM751"/>
    <mergeCell ref="AN751:BJ751"/>
    <mergeCell ref="BK751:BZ751"/>
    <mergeCell ref="CA751:CP751"/>
    <mergeCell ref="A752:G752"/>
    <mergeCell ref="H752:AM752"/>
    <mergeCell ref="AN752:BJ752"/>
    <mergeCell ref="BK752:BZ752"/>
    <mergeCell ref="CA752:CP752"/>
    <mergeCell ref="A749:G749"/>
    <mergeCell ref="H749:AM749"/>
    <mergeCell ref="AN749:BJ749"/>
    <mergeCell ref="BK749:BZ749"/>
    <mergeCell ref="CA749:CP749"/>
    <mergeCell ref="A750:G750"/>
    <mergeCell ref="H750:AM750"/>
    <mergeCell ref="AN750:BJ750"/>
    <mergeCell ref="BK750:BZ750"/>
    <mergeCell ref="CA750:CP750"/>
    <mergeCell ref="A747:G748"/>
    <mergeCell ref="H747:AM748"/>
    <mergeCell ref="AN747:BZ747"/>
    <mergeCell ref="CA747:CP748"/>
    <mergeCell ref="AN748:BJ748"/>
    <mergeCell ref="BK748:BZ748"/>
    <mergeCell ref="A744:G744"/>
    <mergeCell ref="H744:AM744"/>
    <mergeCell ref="AN744:BJ744"/>
    <mergeCell ref="BK744:BZ744"/>
    <mergeCell ref="CA744:CP744"/>
    <mergeCell ref="A745:G745"/>
    <mergeCell ref="H745:AM745"/>
    <mergeCell ref="AN745:BJ745"/>
    <mergeCell ref="BK745:BZ745"/>
    <mergeCell ref="CA745:CP745"/>
    <mergeCell ref="A742:G742"/>
    <mergeCell ref="H742:AM742"/>
    <mergeCell ref="AN742:BJ742"/>
    <mergeCell ref="BK742:BZ742"/>
    <mergeCell ref="CA742:CP742"/>
    <mergeCell ref="A743:G743"/>
    <mergeCell ref="H743:AM743"/>
    <mergeCell ref="AN743:BJ743"/>
    <mergeCell ref="BK743:BZ743"/>
    <mergeCell ref="CA743:CP743"/>
    <mergeCell ref="A740:G740"/>
    <mergeCell ref="H740:AM740"/>
    <mergeCell ref="AN740:BJ740"/>
    <mergeCell ref="BK740:BZ740"/>
    <mergeCell ref="CA740:CP740"/>
    <mergeCell ref="A741:G741"/>
    <mergeCell ref="H741:AM741"/>
    <mergeCell ref="AN741:BJ741"/>
    <mergeCell ref="BK741:BZ741"/>
    <mergeCell ref="CA741:CP741"/>
    <mergeCell ref="BK738:BZ738"/>
    <mergeCell ref="A739:G739"/>
    <mergeCell ref="H739:AM739"/>
    <mergeCell ref="AN739:BJ739"/>
    <mergeCell ref="BK739:BZ739"/>
    <mergeCell ref="CA739:CP739"/>
    <mergeCell ref="A735:G735"/>
    <mergeCell ref="H735:AM735"/>
    <mergeCell ref="AN735:BJ735"/>
    <mergeCell ref="BK735:BZ735"/>
    <mergeCell ref="CA735:CP735"/>
    <mergeCell ref="A737:G738"/>
    <mergeCell ref="H737:AM738"/>
    <mergeCell ref="AN737:BZ737"/>
    <mergeCell ref="CA737:CP738"/>
    <mergeCell ref="AN738:BJ738"/>
    <mergeCell ref="A733:G733"/>
    <mergeCell ref="H733:AM733"/>
    <mergeCell ref="AN733:BJ733"/>
    <mergeCell ref="BK733:BZ733"/>
    <mergeCell ref="CA733:CP733"/>
    <mergeCell ref="A734:G734"/>
    <mergeCell ref="H734:AM734"/>
    <mergeCell ref="AN734:BJ734"/>
    <mergeCell ref="BK734:BZ734"/>
    <mergeCell ref="CA734:CP734"/>
    <mergeCell ref="A731:G731"/>
    <mergeCell ref="H731:AM731"/>
    <mergeCell ref="AN731:BJ731"/>
    <mergeCell ref="BK731:BZ731"/>
    <mergeCell ref="CA731:CP731"/>
    <mergeCell ref="A732:G732"/>
    <mergeCell ref="H732:AM732"/>
    <mergeCell ref="AN732:BJ732"/>
    <mergeCell ref="BK732:BZ732"/>
    <mergeCell ref="CA732:CP732"/>
    <mergeCell ref="A729:G729"/>
    <mergeCell ref="H729:AM729"/>
    <mergeCell ref="AN729:BJ729"/>
    <mergeCell ref="BK729:BZ729"/>
    <mergeCell ref="CA729:CP729"/>
    <mergeCell ref="A730:G730"/>
    <mergeCell ref="H730:AM730"/>
    <mergeCell ref="AN730:BJ730"/>
    <mergeCell ref="BK730:BZ730"/>
    <mergeCell ref="CA730:CP730"/>
    <mergeCell ref="A727:G728"/>
    <mergeCell ref="H727:AM728"/>
    <mergeCell ref="AN727:BZ727"/>
    <mergeCell ref="CA727:CP728"/>
    <mergeCell ref="AN728:BJ728"/>
    <mergeCell ref="BK728:BZ728"/>
    <mergeCell ref="A724:G724"/>
    <mergeCell ref="H724:AM724"/>
    <mergeCell ref="AN724:BJ724"/>
    <mergeCell ref="BK724:BZ724"/>
    <mergeCell ref="CA724:CP724"/>
    <mergeCell ref="A725:G725"/>
    <mergeCell ref="H725:AM725"/>
    <mergeCell ref="AN725:BJ725"/>
    <mergeCell ref="BK725:BZ725"/>
    <mergeCell ref="CA725:CP725"/>
    <mergeCell ref="A722:G722"/>
    <mergeCell ref="H722:AM722"/>
    <mergeCell ref="AN722:BJ722"/>
    <mergeCell ref="BK722:BZ722"/>
    <mergeCell ref="CA722:CP722"/>
    <mergeCell ref="A723:G723"/>
    <mergeCell ref="H723:AM723"/>
    <mergeCell ref="AN723:BJ723"/>
    <mergeCell ref="BK723:BZ723"/>
    <mergeCell ref="CA723:CP723"/>
    <mergeCell ref="A720:G720"/>
    <mergeCell ref="H720:AM720"/>
    <mergeCell ref="AN720:BJ720"/>
    <mergeCell ref="BK720:BZ720"/>
    <mergeCell ref="CA720:CP720"/>
    <mergeCell ref="A721:G721"/>
    <mergeCell ref="H721:AM721"/>
    <mergeCell ref="AN721:BJ721"/>
    <mergeCell ref="BK721:BZ721"/>
    <mergeCell ref="CA721:CP721"/>
    <mergeCell ref="A718:G718"/>
    <mergeCell ref="H718:AM718"/>
    <mergeCell ref="AN718:BJ718"/>
    <mergeCell ref="BK718:BZ718"/>
    <mergeCell ref="CA718:CP718"/>
    <mergeCell ref="A719:G719"/>
    <mergeCell ref="H719:AM719"/>
    <mergeCell ref="AN719:BJ719"/>
    <mergeCell ref="BK719:BZ719"/>
    <mergeCell ref="CA719:CP719"/>
    <mergeCell ref="A716:G716"/>
    <mergeCell ref="H716:AM716"/>
    <mergeCell ref="AN716:BJ716"/>
    <mergeCell ref="BK716:BZ716"/>
    <mergeCell ref="CA716:CP716"/>
    <mergeCell ref="A717:G717"/>
    <mergeCell ref="H717:AM717"/>
    <mergeCell ref="AN717:BJ717"/>
    <mergeCell ref="BK717:BZ717"/>
    <mergeCell ref="CA717:CP717"/>
    <mergeCell ref="BK714:BZ714"/>
    <mergeCell ref="A715:G715"/>
    <mergeCell ref="H715:AM715"/>
    <mergeCell ref="AN715:BJ715"/>
    <mergeCell ref="BK715:BZ715"/>
    <mergeCell ref="CA715:CP715"/>
    <mergeCell ref="A711:G711"/>
    <mergeCell ref="H711:AO711"/>
    <mergeCell ref="AP711:BL711"/>
    <mergeCell ref="BM711:CC711"/>
    <mergeCell ref="CD711:CO711"/>
    <mergeCell ref="A713:G714"/>
    <mergeCell ref="H713:AM714"/>
    <mergeCell ref="AN713:BZ713"/>
    <mergeCell ref="CA713:CP714"/>
    <mergeCell ref="AN714:BJ714"/>
    <mergeCell ref="A709:G709"/>
    <mergeCell ref="H709:AO709"/>
    <mergeCell ref="AP709:BL709"/>
    <mergeCell ref="BM709:CC709"/>
    <mergeCell ref="CD709:CO709"/>
    <mergeCell ref="A710:G710"/>
    <mergeCell ref="H710:AO710"/>
    <mergeCell ref="AP710:BL710"/>
    <mergeCell ref="BM710:CC710"/>
    <mergeCell ref="CD710:CO710"/>
    <mergeCell ref="A707:G707"/>
    <mergeCell ref="H707:AO707"/>
    <mergeCell ref="AP707:BL707"/>
    <mergeCell ref="BM707:CC707"/>
    <mergeCell ref="CD707:CO707"/>
    <mergeCell ref="A708:G708"/>
    <mergeCell ref="H708:AO708"/>
    <mergeCell ref="AP708:BL708"/>
    <mergeCell ref="BM708:CC708"/>
    <mergeCell ref="CD708:CO708"/>
    <mergeCell ref="A705:G705"/>
    <mergeCell ref="H705:AO705"/>
    <mergeCell ref="AP705:BL705"/>
    <mergeCell ref="BM705:CC705"/>
    <mergeCell ref="CD705:CO705"/>
    <mergeCell ref="A706:G706"/>
    <mergeCell ref="H706:AO706"/>
    <mergeCell ref="AP706:BL706"/>
    <mergeCell ref="BM706:CC706"/>
    <mergeCell ref="CD706:CO706"/>
    <mergeCell ref="BM703:CC703"/>
    <mergeCell ref="A704:G704"/>
    <mergeCell ref="H704:AO704"/>
    <mergeCell ref="AP704:BL704"/>
    <mergeCell ref="BM704:CC704"/>
    <mergeCell ref="CD704:CO704"/>
    <mergeCell ref="A699:G699"/>
    <mergeCell ref="H699:AM699"/>
    <mergeCell ref="AN699:BJ699"/>
    <mergeCell ref="BK699:BZ699"/>
    <mergeCell ref="CA699:CP699"/>
    <mergeCell ref="A702:G703"/>
    <mergeCell ref="H702:AO703"/>
    <mergeCell ref="AP702:CC702"/>
    <mergeCell ref="CD702:CO703"/>
    <mergeCell ref="AP703:BL703"/>
    <mergeCell ref="A697:G697"/>
    <mergeCell ref="H697:AM697"/>
    <mergeCell ref="AN697:BJ697"/>
    <mergeCell ref="BK697:BZ697"/>
    <mergeCell ref="CA697:CP697"/>
    <mergeCell ref="A698:G698"/>
    <mergeCell ref="H698:AM698"/>
    <mergeCell ref="AN698:BJ698"/>
    <mergeCell ref="BK698:BZ698"/>
    <mergeCell ref="CA698:CP698"/>
    <mergeCell ref="A695:G695"/>
    <mergeCell ref="H695:AM695"/>
    <mergeCell ref="AN695:BJ695"/>
    <mergeCell ref="BK695:BZ695"/>
    <mergeCell ref="CA695:CP695"/>
    <mergeCell ref="A696:G696"/>
    <mergeCell ref="H696:AM696"/>
    <mergeCell ref="AN696:BJ696"/>
    <mergeCell ref="BK696:BZ696"/>
    <mergeCell ref="CA696:CP696"/>
    <mergeCell ref="A693:G693"/>
    <mergeCell ref="H693:AM693"/>
    <mergeCell ref="AN693:BJ693"/>
    <mergeCell ref="BK693:BZ693"/>
    <mergeCell ref="CA693:CP693"/>
    <mergeCell ref="A694:G694"/>
    <mergeCell ref="H694:AM694"/>
    <mergeCell ref="AN694:BJ694"/>
    <mergeCell ref="BK694:BZ694"/>
    <mergeCell ref="CA694:CP694"/>
    <mergeCell ref="A691:G692"/>
    <mergeCell ref="H691:AM692"/>
    <mergeCell ref="AN691:BZ691"/>
    <mergeCell ref="CA691:CP692"/>
    <mergeCell ref="AN692:BJ692"/>
    <mergeCell ref="BK692:BZ692"/>
    <mergeCell ref="A686:G686"/>
    <mergeCell ref="H686:AM686"/>
    <mergeCell ref="AN686:BJ686"/>
    <mergeCell ref="BK686:BZ686"/>
    <mergeCell ref="CA686:CP686"/>
    <mergeCell ref="A687:G687"/>
    <mergeCell ref="H687:AM687"/>
    <mergeCell ref="AN687:BJ687"/>
    <mergeCell ref="BK687:BZ687"/>
    <mergeCell ref="CA687:CP687"/>
    <mergeCell ref="A684:G684"/>
    <mergeCell ref="H684:AM684"/>
    <mergeCell ref="AN684:BJ684"/>
    <mergeCell ref="BK684:BZ684"/>
    <mergeCell ref="CA684:CP684"/>
    <mergeCell ref="A685:G685"/>
    <mergeCell ref="H685:AM685"/>
    <mergeCell ref="AN685:BJ685"/>
    <mergeCell ref="BK685:BZ685"/>
    <mergeCell ref="CA685:CP685"/>
    <mergeCell ref="A682:G682"/>
    <mergeCell ref="H682:AM682"/>
    <mergeCell ref="AN682:BJ682"/>
    <mergeCell ref="BK682:BZ682"/>
    <mergeCell ref="CA682:CP682"/>
    <mergeCell ref="A683:G683"/>
    <mergeCell ref="H683:AM683"/>
    <mergeCell ref="AN683:BJ683"/>
    <mergeCell ref="BK683:BZ683"/>
    <mergeCell ref="CA683:CP683"/>
    <mergeCell ref="A677:AS677"/>
    <mergeCell ref="AT677:BT677"/>
    <mergeCell ref="BU677:CN677"/>
    <mergeCell ref="A680:G681"/>
    <mergeCell ref="H680:AM681"/>
    <mergeCell ref="AN680:BZ680"/>
    <mergeCell ref="CA680:CP681"/>
    <mergeCell ref="AN681:BJ681"/>
    <mergeCell ref="BK681:BZ681"/>
    <mergeCell ref="A675:AS675"/>
    <mergeCell ref="AT675:BT675"/>
    <mergeCell ref="BU675:CN675"/>
    <mergeCell ref="A676:AS676"/>
    <mergeCell ref="AT676:BT676"/>
    <mergeCell ref="BU676:CN676"/>
    <mergeCell ref="CB669:CM669"/>
    <mergeCell ref="A672:AS673"/>
    <mergeCell ref="AT672:BT673"/>
    <mergeCell ref="BU672:CN673"/>
    <mergeCell ref="A674:AS674"/>
    <mergeCell ref="AT674:BT674"/>
    <mergeCell ref="BU674:CN674"/>
    <mergeCell ref="A669:D669"/>
    <mergeCell ref="E669:S669"/>
    <mergeCell ref="T669:AD669"/>
    <mergeCell ref="AE669:AT669"/>
    <mergeCell ref="AU669:BM669"/>
    <mergeCell ref="BN669:CA669"/>
    <mergeCell ref="CB667:CM667"/>
    <mergeCell ref="A668:D668"/>
    <mergeCell ref="E668:S668"/>
    <mergeCell ref="T668:AD668"/>
    <mergeCell ref="AE668:AT668"/>
    <mergeCell ref="AU668:BM668"/>
    <mergeCell ref="BN668:CA668"/>
    <mergeCell ref="CB668:CM668"/>
    <mergeCell ref="A667:D667"/>
    <mergeCell ref="E667:S667"/>
    <mergeCell ref="T667:AD667"/>
    <mergeCell ref="AE667:AT667"/>
    <mergeCell ref="AU667:BM667"/>
    <mergeCell ref="BN667:CA667"/>
    <mergeCell ref="CB665:CM665"/>
    <mergeCell ref="A666:D666"/>
    <mergeCell ref="E666:S666"/>
    <mergeCell ref="T666:AD666"/>
    <mergeCell ref="AE666:AT666"/>
    <mergeCell ref="AU666:BM666"/>
    <mergeCell ref="BN666:CA666"/>
    <mergeCell ref="CB666:CM666"/>
    <mergeCell ref="A665:D665"/>
    <mergeCell ref="E665:S665"/>
    <mergeCell ref="T665:AD665"/>
    <mergeCell ref="AE665:AT665"/>
    <mergeCell ref="AU665:BM665"/>
    <mergeCell ref="BN665:CA665"/>
    <mergeCell ref="CB663:CM663"/>
    <mergeCell ref="A664:D664"/>
    <mergeCell ref="E664:S664"/>
    <mergeCell ref="T664:AD664"/>
    <mergeCell ref="AE664:AT664"/>
    <mergeCell ref="AU664:BM664"/>
    <mergeCell ref="BN664:CA664"/>
    <mergeCell ref="CB664:CM664"/>
    <mergeCell ref="A663:D663"/>
    <mergeCell ref="E663:S663"/>
    <mergeCell ref="T663:AD663"/>
    <mergeCell ref="AE663:AT663"/>
    <mergeCell ref="AU663:BM663"/>
    <mergeCell ref="BN663:CA663"/>
    <mergeCell ref="CB661:CM661"/>
    <mergeCell ref="A662:D662"/>
    <mergeCell ref="E662:S662"/>
    <mergeCell ref="T662:AD662"/>
    <mergeCell ref="AE662:AT662"/>
    <mergeCell ref="AU662:BM662"/>
    <mergeCell ref="BN662:CA662"/>
    <mergeCell ref="CB662:CM662"/>
    <mergeCell ref="A661:D661"/>
    <mergeCell ref="E661:S661"/>
    <mergeCell ref="T661:AD661"/>
    <mergeCell ref="AE661:AT661"/>
    <mergeCell ref="AU661:BM661"/>
    <mergeCell ref="BN661:CA661"/>
    <mergeCell ref="CB659:CM659"/>
    <mergeCell ref="A660:D660"/>
    <mergeCell ref="E660:S660"/>
    <mergeCell ref="T660:AD660"/>
    <mergeCell ref="AE660:AT660"/>
    <mergeCell ref="AU660:BM660"/>
    <mergeCell ref="BN660:CA660"/>
    <mergeCell ref="CB660:CM660"/>
    <mergeCell ref="A659:D659"/>
    <mergeCell ref="E659:S659"/>
    <mergeCell ref="T659:AD659"/>
    <mergeCell ref="AE659:AT659"/>
    <mergeCell ref="AU659:BM659"/>
    <mergeCell ref="BN659:CA659"/>
    <mergeCell ref="CB657:CM657"/>
    <mergeCell ref="A658:D658"/>
    <mergeCell ref="E658:S658"/>
    <mergeCell ref="T658:AD658"/>
    <mergeCell ref="AE658:AT658"/>
    <mergeCell ref="AU658:BM658"/>
    <mergeCell ref="BN658:CA658"/>
    <mergeCell ref="CB658:CM658"/>
    <mergeCell ref="A657:D657"/>
    <mergeCell ref="E657:S657"/>
    <mergeCell ref="T657:AD657"/>
    <mergeCell ref="AE657:AT657"/>
    <mergeCell ref="AU657:BM657"/>
    <mergeCell ref="BN657:CA657"/>
    <mergeCell ref="CB655:CM655"/>
    <mergeCell ref="A656:D656"/>
    <mergeCell ref="E656:S656"/>
    <mergeCell ref="T656:AD656"/>
    <mergeCell ref="AE656:AT656"/>
    <mergeCell ref="AU656:BM656"/>
    <mergeCell ref="BN656:CA656"/>
    <mergeCell ref="CB656:CM656"/>
    <mergeCell ref="A655:D655"/>
    <mergeCell ref="E655:S655"/>
    <mergeCell ref="T655:AD655"/>
    <mergeCell ref="AE655:AT655"/>
    <mergeCell ref="AU655:BM655"/>
    <mergeCell ref="BN655:CA655"/>
    <mergeCell ref="CB653:CM653"/>
    <mergeCell ref="A654:D654"/>
    <mergeCell ref="E654:S654"/>
    <mergeCell ref="T654:AD654"/>
    <mergeCell ref="AE654:AT654"/>
    <mergeCell ref="AU654:BM654"/>
    <mergeCell ref="BN654:CA654"/>
    <mergeCell ref="CB654:CM654"/>
    <mergeCell ref="A653:D653"/>
    <mergeCell ref="E653:S653"/>
    <mergeCell ref="T653:AD653"/>
    <mergeCell ref="AE653:AT653"/>
    <mergeCell ref="AU653:BM653"/>
    <mergeCell ref="BN653:CA653"/>
    <mergeCell ref="CH648:CO648"/>
    <mergeCell ref="A649:D649"/>
    <mergeCell ref="E649:K649"/>
    <mergeCell ref="L649:S649"/>
    <mergeCell ref="T649:AC649"/>
    <mergeCell ref="AD649:AR649"/>
    <mergeCell ref="AS649:BD649"/>
    <mergeCell ref="BE649:BU649"/>
    <mergeCell ref="BV649:CG649"/>
    <mergeCell ref="CH649:CO649"/>
    <mergeCell ref="BV647:CG647"/>
    <mergeCell ref="CH647:CO647"/>
    <mergeCell ref="A648:D648"/>
    <mergeCell ref="E648:K648"/>
    <mergeCell ref="L648:S648"/>
    <mergeCell ref="T648:AC648"/>
    <mergeCell ref="AD648:AR648"/>
    <mergeCell ref="AS648:BD648"/>
    <mergeCell ref="BE648:BU648"/>
    <mergeCell ref="BV648:CG648"/>
    <mergeCell ref="BE646:BU646"/>
    <mergeCell ref="BV646:CG646"/>
    <mergeCell ref="CH646:CO646"/>
    <mergeCell ref="A647:D647"/>
    <mergeCell ref="E647:K647"/>
    <mergeCell ref="L647:S647"/>
    <mergeCell ref="T647:AC647"/>
    <mergeCell ref="AD647:AR647"/>
    <mergeCell ref="AS647:BD647"/>
    <mergeCell ref="BE647:BU647"/>
    <mergeCell ref="A646:D646"/>
    <mergeCell ref="E646:K646"/>
    <mergeCell ref="L646:S646"/>
    <mergeCell ref="T646:AC646"/>
    <mergeCell ref="AD646:AR646"/>
    <mergeCell ref="AS646:BD646"/>
    <mergeCell ref="CH644:CO644"/>
    <mergeCell ref="A645:D645"/>
    <mergeCell ref="E645:K645"/>
    <mergeCell ref="L645:S645"/>
    <mergeCell ref="T645:AC645"/>
    <mergeCell ref="AD645:AR645"/>
    <mergeCell ref="AS645:BD645"/>
    <mergeCell ref="BE645:BU645"/>
    <mergeCell ref="BV645:CG645"/>
    <mergeCell ref="CH645:CO645"/>
    <mergeCell ref="BV643:CG643"/>
    <mergeCell ref="CH643:CO643"/>
    <mergeCell ref="A644:D644"/>
    <mergeCell ref="E644:K644"/>
    <mergeCell ref="L644:S644"/>
    <mergeCell ref="T644:AC644"/>
    <mergeCell ref="AD644:AR644"/>
    <mergeCell ref="AS644:BD644"/>
    <mergeCell ref="BE644:BU644"/>
    <mergeCell ref="BV644:CG644"/>
    <mergeCell ref="BE642:BU642"/>
    <mergeCell ref="BV642:CG642"/>
    <mergeCell ref="CH642:CO642"/>
    <mergeCell ref="A643:D643"/>
    <mergeCell ref="E643:K643"/>
    <mergeCell ref="L643:S643"/>
    <mergeCell ref="T643:AC643"/>
    <mergeCell ref="AD643:AR643"/>
    <mergeCell ref="AS643:BD643"/>
    <mergeCell ref="BE643:BU643"/>
    <mergeCell ref="A642:D642"/>
    <mergeCell ref="E642:K642"/>
    <mergeCell ref="L642:S642"/>
    <mergeCell ref="T642:AC642"/>
    <mergeCell ref="AD642:AR642"/>
    <mergeCell ref="AS642:BD642"/>
    <mergeCell ref="CH640:CO640"/>
    <mergeCell ref="A641:D641"/>
    <mergeCell ref="E641:K641"/>
    <mergeCell ref="L641:S641"/>
    <mergeCell ref="T641:AC641"/>
    <mergeCell ref="AD641:AR641"/>
    <mergeCell ref="AS641:BD641"/>
    <mergeCell ref="BE641:BU641"/>
    <mergeCell ref="BV641:CG641"/>
    <mergeCell ref="CH641:CO641"/>
    <mergeCell ref="BV639:CG639"/>
    <mergeCell ref="CH639:CO639"/>
    <mergeCell ref="A640:D640"/>
    <mergeCell ref="E640:K640"/>
    <mergeCell ref="L640:S640"/>
    <mergeCell ref="T640:AC640"/>
    <mergeCell ref="AD640:AR640"/>
    <mergeCell ref="AS640:BD640"/>
    <mergeCell ref="BE640:BU640"/>
    <mergeCell ref="BV640:CG640"/>
    <mergeCell ref="A634:AS634"/>
    <mergeCell ref="AT634:BT634"/>
    <mergeCell ref="BU634:CN634"/>
    <mergeCell ref="A639:D639"/>
    <mergeCell ref="E639:K639"/>
    <mergeCell ref="L639:S639"/>
    <mergeCell ref="T639:AC639"/>
    <mergeCell ref="AD639:AR639"/>
    <mergeCell ref="AS639:BD639"/>
    <mergeCell ref="BE639:BU639"/>
    <mergeCell ref="A632:AS632"/>
    <mergeCell ref="AT632:BT632"/>
    <mergeCell ref="BU632:CN632"/>
    <mergeCell ref="A633:AS633"/>
    <mergeCell ref="AT633:BT633"/>
    <mergeCell ref="BU633:CN633"/>
    <mergeCell ref="A630:AS630"/>
    <mergeCell ref="AT630:BT630"/>
    <mergeCell ref="BU630:CN630"/>
    <mergeCell ref="A631:AS631"/>
    <mergeCell ref="AT631:BT631"/>
    <mergeCell ref="BU631:CN631"/>
    <mergeCell ref="A628:AS628"/>
    <mergeCell ref="AT628:BT628"/>
    <mergeCell ref="BU628:CN628"/>
    <mergeCell ref="A629:AS629"/>
    <mergeCell ref="AT629:BT629"/>
    <mergeCell ref="BU629:CN629"/>
    <mergeCell ref="A626:AS626"/>
    <mergeCell ref="AT626:BT626"/>
    <mergeCell ref="BU626:CN626"/>
    <mergeCell ref="A627:AS627"/>
    <mergeCell ref="AT627:BT627"/>
    <mergeCell ref="BU627:CN627"/>
    <mergeCell ref="A624:AS624"/>
    <mergeCell ref="AT624:BT624"/>
    <mergeCell ref="BU624:CN624"/>
    <mergeCell ref="A625:AS625"/>
    <mergeCell ref="AT625:BT625"/>
    <mergeCell ref="BU625:CN625"/>
    <mergeCell ref="A622:AS622"/>
    <mergeCell ref="AT622:BT622"/>
    <mergeCell ref="BU622:CN622"/>
    <mergeCell ref="A623:AS623"/>
    <mergeCell ref="AT623:BT623"/>
    <mergeCell ref="BU623:CN623"/>
    <mergeCell ref="A620:AS620"/>
    <mergeCell ref="AT620:BT620"/>
    <mergeCell ref="BU620:CN620"/>
    <mergeCell ref="A621:AS621"/>
    <mergeCell ref="AT621:BT621"/>
    <mergeCell ref="BU621:CN621"/>
    <mergeCell ref="A618:AS618"/>
    <mergeCell ref="AT618:BT618"/>
    <mergeCell ref="BU618:CN618"/>
    <mergeCell ref="A619:AS619"/>
    <mergeCell ref="AT619:BT619"/>
    <mergeCell ref="BU619:CN619"/>
    <mergeCell ref="A616:AS616"/>
    <mergeCell ref="AT616:BT616"/>
    <mergeCell ref="BU616:CN616"/>
    <mergeCell ref="A617:AS617"/>
    <mergeCell ref="AT617:BT617"/>
    <mergeCell ref="BU617:CN617"/>
    <mergeCell ref="A614:AS614"/>
    <mergeCell ref="AT614:BT614"/>
    <mergeCell ref="BU614:CN614"/>
    <mergeCell ref="A615:AS615"/>
    <mergeCell ref="AT615:BT615"/>
    <mergeCell ref="BU615:CN615"/>
    <mergeCell ref="A612:AS612"/>
    <mergeCell ref="AT612:BT612"/>
    <mergeCell ref="BU612:CN612"/>
    <mergeCell ref="A613:AS613"/>
    <mergeCell ref="AT613:BT613"/>
    <mergeCell ref="BU613:CN613"/>
    <mergeCell ref="A610:AS610"/>
    <mergeCell ref="AT610:BT610"/>
    <mergeCell ref="BU610:CN610"/>
    <mergeCell ref="A611:AS611"/>
    <mergeCell ref="AT611:BT611"/>
    <mergeCell ref="BU611:CN611"/>
    <mergeCell ref="A608:AS608"/>
    <mergeCell ref="AT608:BT608"/>
    <mergeCell ref="BU608:CN608"/>
    <mergeCell ref="A609:AS609"/>
    <mergeCell ref="AT609:BT609"/>
    <mergeCell ref="BU609:CN609"/>
    <mergeCell ref="A606:AS606"/>
    <mergeCell ref="AT606:BT606"/>
    <mergeCell ref="BU606:CN606"/>
    <mergeCell ref="A607:AS607"/>
    <mergeCell ref="AT607:BT607"/>
    <mergeCell ref="BU607:CN607"/>
    <mergeCell ref="A604:AS604"/>
    <mergeCell ref="AT604:BT604"/>
    <mergeCell ref="BU604:CN604"/>
    <mergeCell ref="A605:AS605"/>
    <mergeCell ref="AT605:BT605"/>
    <mergeCell ref="BU605:CN605"/>
    <mergeCell ref="A602:AS602"/>
    <mergeCell ref="AT602:BT602"/>
    <mergeCell ref="BU602:CN602"/>
    <mergeCell ref="A603:AS603"/>
    <mergeCell ref="AT603:BT603"/>
    <mergeCell ref="BU603:CN603"/>
    <mergeCell ref="A600:AS600"/>
    <mergeCell ref="AT600:BT600"/>
    <mergeCell ref="BU600:CN600"/>
    <mergeCell ref="A601:AS601"/>
    <mergeCell ref="AT601:BT601"/>
    <mergeCell ref="BU601:CN601"/>
    <mergeCell ref="A598:AS598"/>
    <mergeCell ref="AT598:BT598"/>
    <mergeCell ref="BU598:CN598"/>
    <mergeCell ref="A599:AS599"/>
    <mergeCell ref="AT599:BT599"/>
    <mergeCell ref="BU599:CN599"/>
    <mergeCell ref="A596:AS596"/>
    <mergeCell ref="AT596:BT596"/>
    <mergeCell ref="BU596:CN596"/>
    <mergeCell ref="A597:AS597"/>
    <mergeCell ref="AT597:BT597"/>
    <mergeCell ref="BU597:CN597"/>
    <mergeCell ref="A594:AS594"/>
    <mergeCell ref="AT594:BT594"/>
    <mergeCell ref="BU594:CN594"/>
    <mergeCell ref="A595:AS595"/>
    <mergeCell ref="AT595:BT595"/>
    <mergeCell ref="BU595:CN595"/>
    <mergeCell ref="A592:AS592"/>
    <mergeCell ref="AT592:BT592"/>
    <mergeCell ref="BU592:CN592"/>
    <mergeCell ref="A593:AS593"/>
    <mergeCell ref="AT593:BT593"/>
    <mergeCell ref="BU593:CN593"/>
    <mergeCell ref="A590:AS590"/>
    <mergeCell ref="AT590:BT590"/>
    <mergeCell ref="BU590:CN590"/>
    <mergeCell ref="A591:AS591"/>
    <mergeCell ref="AT591:BT591"/>
    <mergeCell ref="BU591:CN591"/>
    <mergeCell ref="A588:AS588"/>
    <mergeCell ref="AT588:BT588"/>
    <mergeCell ref="BU588:CN588"/>
    <mergeCell ref="A589:AS589"/>
    <mergeCell ref="AT589:BT589"/>
    <mergeCell ref="BU589:CN589"/>
    <mergeCell ref="A586:AS586"/>
    <mergeCell ref="AT586:BT586"/>
    <mergeCell ref="BU586:CN586"/>
    <mergeCell ref="A587:AS587"/>
    <mergeCell ref="AT587:BT587"/>
    <mergeCell ref="BU587:CN587"/>
    <mergeCell ref="A584:AS584"/>
    <mergeCell ref="AT584:BT584"/>
    <mergeCell ref="BU584:CN584"/>
    <mergeCell ref="A585:AS585"/>
    <mergeCell ref="AT585:BT585"/>
    <mergeCell ref="BU585:CN585"/>
    <mergeCell ref="A582:AS582"/>
    <mergeCell ref="AT582:BT582"/>
    <mergeCell ref="BU582:CN582"/>
    <mergeCell ref="A583:AS583"/>
    <mergeCell ref="AT583:BT583"/>
    <mergeCell ref="BU583:CN583"/>
    <mergeCell ref="A580:AS580"/>
    <mergeCell ref="AT580:BT580"/>
    <mergeCell ref="BU580:CN580"/>
    <mergeCell ref="A581:AS581"/>
    <mergeCell ref="AT581:BT581"/>
    <mergeCell ref="BU581:CN581"/>
    <mergeCell ref="A578:AS578"/>
    <mergeCell ref="AT578:BT578"/>
    <mergeCell ref="BU578:CN578"/>
    <mergeCell ref="A579:AS579"/>
    <mergeCell ref="AT579:BT579"/>
    <mergeCell ref="BU579:CN579"/>
    <mergeCell ref="A576:AS576"/>
    <mergeCell ref="AT576:BT576"/>
    <mergeCell ref="BU576:CN576"/>
    <mergeCell ref="A577:AS577"/>
    <mergeCell ref="AT577:BT577"/>
    <mergeCell ref="BU577:CN577"/>
    <mergeCell ref="A574:AS574"/>
    <mergeCell ref="AT574:BT574"/>
    <mergeCell ref="BU574:CN574"/>
    <mergeCell ref="A575:AS575"/>
    <mergeCell ref="AT575:BT575"/>
    <mergeCell ref="BU575:CN575"/>
    <mergeCell ref="A572:AS572"/>
    <mergeCell ref="AT572:BT572"/>
    <mergeCell ref="BU572:CN572"/>
    <mergeCell ref="A573:AS573"/>
    <mergeCell ref="AT573:BT573"/>
    <mergeCell ref="BU573:CN573"/>
    <mergeCell ref="A570:AS570"/>
    <mergeCell ref="AT570:BT570"/>
    <mergeCell ref="BU570:CN570"/>
    <mergeCell ref="A571:AS571"/>
    <mergeCell ref="AT571:BT571"/>
    <mergeCell ref="BU571:CN571"/>
    <mergeCell ref="A568:AS568"/>
    <mergeCell ref="AT568:BT568"/>
    <mergeCell ref="BU568:CN568"/>
    <mergeCell ref="A569:AS569"/>
    <mergeCell ref="AT569:BT569"/>
    <mergeCell ref="BU569:CN569"/>
    <mergeCell ref="A566:AS566"/>
    <mergeCell ref="AT566:BT566"/>
    <mergeCell ref="BU566:CN566"/>
    <mergeCell ref="A567:AS567"/>
    <mergeCell ref="AT567:BT567"/>
    <mergeCell ref="BU567:CN567"/>
    <mergeCell ref="A564:AS564"/>
    <mergeCell ref="AT564:BT564"/>
    <mergeCell ref="BU564:CN564"/>
    <mergeCell ref="A565:AS565"/>
    <mergeCell ref="AT565:BT565"/>
    <mergeCell ref="BU565:CN565"/>
    <mergeCell ref="A562:AS562"/>
    <mergeCell ref="AT562:BT562"/>
    <mergeCell ref="BU562:CN562"/>
    <mergeCell ref="A563:AS563"/>
    <mergeCell ref="AT563:BT563"/>
    <mergeCell ref="BU563:CN563"/>
    <mergeCell ref="A560:AS560"/>
    <mergeCell ref="AT560:BT560"/>
    <mergeCell ref="BU560:CN560"/>
    <mergeCell ref="A561:AS561"/>
    <mergeCell ref="AT561:BT561"/>
    <mergeCell ref="BU561:CN561"/>
    <mergeCell ref="A558:AS558"/>
    <mergeCell ref="AT558:BT558"/>
    <mergeCell ref="BU558:CN558"/>
    <mergeCell ref="A559:AS559"/>
    <mergeCell ref="AT559:BT559"/>
    <mergeCell ref="BU559:CN559"/>
    <mergeCell ref="A556:AS556"/>
    <mergeCell ref="AT556:BT556"/>
    <mergeCell ref="BU556:CN556"/>
    <mergeCell ref="A557:AS557"/>
    <mergeCell ref="AT557:BT557"/>
    <mergeCell ref="BU557:CN557"/>
    <mergeCell ref="A554:AS554"/>
    <mergeCell ref="AT554:BT554"/>
    <mergeCell ref="BU554:CN554"/>
    <mergeCell ref="A555:AS555"/>
    <mergeCell ref="AT555:BT555"/>
    <mergeCell ref="BU555:CN555"/>
    <mergeCell ref="A552:AS552"/>
    <mergeCell ref="AT552:BT552"/>
    <mergeCell ref="BU552:CN552"/>
    <mergeCell ref="A553:AS553"/>
    <mergeCell ref="AT553:BT553"/>
    <mergeCell ref="BU553:CN553"/>
    <mergeCell ref="A550:AS550"/>
    <mergeCell ref="AT550:BT550"/>
    <mergeCell ref="BU550:CN550"/>
    <mergeCell ref="A551:AS551"/>
    <mergeCell ref="AT551:BT551"/>
    <mergeCell ref="BU551:CN551"/>
    <mergeCell ref="A548:AS548"/>
    <mergeCell ref="AT548:BT548"/>
    <mergeCell ref="BU548:CN548"/>
    <mergeCell ref="A549:AS549"/>
    <mergeCell ref="AT549:BT549"/>
    <mergeCell ref="BU549:CN549"/>
    <mergeCell ref="A546:AS546"/>
    <mergeCell ref="AT546:BT546"/>
    <mergeCell ref="BU546:CN546"/>
    <mergeCell ref="A547:AS547"/>
    <mergeCell ref="AT547:BT547"/>
    <mergeCell ref="BU547:CN547"/>
    <mergeCell ref="A544:AS544"/>
    <mergeCell ref="AT544:BT544"/>
    <mergeCell ref="BU544:CN544"/>
    <mergeCell ref="A545:AS545"/>
    <mergeCell ref="AT545:BT545"/>
    <mergeCell ref="BU545:CN545"/>
    <mergeCell ref="A542:AS542"/>
    <mergeCell ref="AT542:BT542"/>
    <mergeCell ref="BU542:CN542"/>
    <mergeCell ref="A543:AS543"/>
    <mergeCell ref="AT543:BT543"/>
    <mergeCell ref="BU543:CN543"/>
    <mergeCell ref="A540:AS540"/>
    <mergeCell ref="AT540:BT540"/>
    <mergeCell ref="BU540:CN540"/>
    <mergeCell ref="A541:AS541"/>
    <mergeCell ref="AT541:BT541"/>
    <mergeCell ref="BU541:CN541"/>
    <mergeCell ref="A538:AS538"/>
    <mergeCell ref="AT538:BT538"/>
    <mergeCell ref="BU538:CN538"/>
    <mergeCell ref="A539:AS539"/>
    <mergeCell ref="AT539:BT539"/>
    <mergeCell ref="BU539:CN539"/>
    <mergeCell ref="A536:AS536"/>
    <mergeCell ref="AT536:BT536"/>
    <mergeCell ref="BU536:CN536"/>
    <mergeCell ref="A537:AS537"/>
    <mergeCell ref="AT537:BT537"/>
    <mergeCell ref="BU537:CN537"/>
    <mergeCell ref="A534:AS534"/>
    <mergeCell ref="AT534:BT534"/>
    <mergeCell ref="BU534:CN534"/>
    <mergeCell ref="A535:AS535"/>
    <mergeCell ref="AT535:BT535"/>
    <mergeCell ref="BU535:CN535"/>
    <mergeCell ref="A532:AS532"/>
    <mergeCell ref="AT532:BT532"/>
    <mergeCell ref="BU532:CN532"/>
    <mergeCell ref="A533:AS533"/>
    <mergeCell ref="AT533:BT533"/>
    <mergeCell ref="BU533:CN533"/>
    <mergeCell ref="A530:AS530"/>
    <mergeCell ref="AT530:BT530"/>
    <mergeCell ref="BU530:CN530"/>
    <mergeCell ref="A531:AS531"/>
    <mergeCell ref="AT531:BT531"/>
    <mergeCell ref="BU531:CN531"/>
    <mergeCell ref="A528:AS528"/>
    <mergeCell ref="AT528:BT528"/>
    <mergeCell ref="BU528:CN528"/>
    <mergeCell ref="A529:AS529"/>
    <mergeCell ref="AT529:BT529"/>
    <mergeCell ref="BU529:CN529"/>
    <mergeCell ref="A526:AS526"/>
    <mergeCell ref="AT526:BT526"/>
    <mergeCell ref="BU526:CN526"/>
    <mergeCell ref="A527:AS527"/>
    <mergeCell ref="AT527:BT527"/>
    <mergeCell ref="BU527:CN527"/>
    <mergeCell ref="A524:AS524"/>
    <mergeCell ref="AT524:BT524"/>
    <mergeCell ref="BU524:CN524"/>
    <mergeCell ref="A525:AS525"/>
    <mergeCell ref="AT525:BT525"/>
    <mergeCell ref="BU525:CN525"/>
    <mergeCell ref="A522:AS522"/>
    <mergeCell ref="AT522:BT522"/>
    <mergeCell ref="BU522:CN522"/>
    <mergeCell ref="A523:AS523"/>
    <mergeCell ref="AT523:BT523"/>
    <mergeCell ref="BU523:CN523"/>
    <mergeCell ref="A520:AS520"/>
    <mergeCell ref="AT520:BT520"/>
    <mergeCell ref="BU520:CN520"/>
    <mergeCell ref="A521:AS521"/>
    <mergeCell ref="AT521:BT521"/>
    <mergeCell ref="BU521:CN521"/>
    <mergeCell ref="A518:AS518"/>
    <mergeCell ref="AT518:BT518"/>
    <mergeCell ref="BU518:CN518"/>
    <mergeCell ref="A519:AS519"/>
    <mergeCell ref="AT519:BT519"/>
    <mergeCell ref="BU519:CN519"/>
    <mergeCell ref="A516:AS516"/>
    <mergeCell ref="AT516:BT516"/>
    <mergeCell ref="BU516:CN516"/>
    <mergeCell ref="A517:AS517"/>
    <mergeCell ref="AT517:BT517"/>
    <mergeCell ref="BU517:CN517"/>
    <mergeCell ref="A514:AS514"/>
    <mergeCell ref="AT514:BT514"/>
    <mergeCell ref="BU514:CN514"/>
    <mergeCell ref="A515:AS515"/>
    <mergeCell ref="AT515:BT515"/>
    <mergeCell ref="BU515:CN515"/>
    <mergeCell ref="A511:X511"/>
    <mergeCell ref="Y511:AX511"/>
    <mergeCell ref="AY511:BW511"/>
    <mergeCell ref="BX511:CO511"/>
    <mergeCell ref="A513:AS513"/>
    <mergeCell ref="AT513:BT513"/>
    <mergeCell ref="BU513:CN513"/>
    <mergeCell ref="A509:X509"/>
    <mergeCell ref="Y509:AX509"/>
    <mergeCell ref="AY509:BW509"/>
    <mergeCell ref="BX509:CO509"/>
    <mergeCell ref="A510:X510"/>
    <mergeCell ref="Y510:AX510"/>
    <mergeCell ref="AY510:BW510"/>
    <mergeCell ref="BX510:CO510"/>
    <mergeCell ref="A507:X507"/>
    <mergeCell ref="Y507:AX507"/>
    <mergeCell ref="AY507:BW507"/>
    <mergeCell ref="BX507:CO507"/>
    <mergeCell ref="A508:X508"/>
    <mergeCell ref="Y508:AX508"/>
    <mergeCell ref="AY508:BW508"/>
    <mergeCell ref="BX508:CO508"/>
    <mergeCell ref="A504:AS504"/>
    <mergeCell ref="AT504:BT504"/>
    <mergeCell ref="BU504:CN504"/>
    <mergeCell ref="A506:X506"/>
    <mergeCell ref="Y506:AX506"/>
    <mergeCell ref="AY506:BW506"/>
    <mergeCell ref="BX506:CO506"/>
    <mergeCell ref="A502:AS502"/>
    <mergeCell ref="AT502:BT502"/>
    <mergeCell ref="BU502:CN502"/>
    <mergeCell ref="A503:AS503"/>
    <mergeCell ref="AT503:BT503"/>
    <mergeCell ref="BU503:CN503"/>
    <mergeCell ref="A500:AS500"/>
    <mergeCell ref="AT500:BT500"/>
    <mergeCell ref="BU500:CN500"/>
    <mergeCell ref="A501:AS501"/>
    <mergeCell ref="AT501:BT501"/>
    <mergeCell ref="BU501:CN501"/>
    <mergeCell ref="A498:AS498"/>
    <mergeCell ref="AT498:BT498"/>
    <mergeCell ref="BU498:CN498"/>
    <mergeCell ref="A499:AS499"/>
    <mergeCell ref="AT499:BT499"/>
    <mergeCell ref="BU499:CN499"/>
    <mergeCell ref="A496:AS496"/>
    <mergeCell ref="AT496:BT496"/>
    <mergeCell ref="BU496:CN496"/>
    <mergeCell ref="A497:AS497"/>
    <mergeCell ref="AT497:BT497"/>
    <mergeCell ref="BU497:CN497"/>
    <mergeCell ref="A494:AS494"/>
    <mergeCell ref="AT494:BT494"/>
    <mergeCell ref="BU494:CN494"/>
    <mergeCell ref="A495:AS495"/>
    <mergeCell ref="AT495:BT495"/>
    <mergeCell ref="BU495:CN495"/>
    <mergeCell ref="A492:AS492"/>
    <mergeCell ref="AT492:BT492"/>
    <mergeCell ref="BU492:CN492"/>
    <mergeCell ref="A493:AS493"/>
    <mergeCell ref="AT493:BT493"/>
    <mergeCell ref="BU493:CN493"/>
    <mergeCell ref="A490:AS490"/>
    <mergeCell ref="AT490:BT490"/>
    <mergeCell ref="BU490:CN490"/>
    <mergeCell ref="A491:AS491"/>
    <mergeCell ref="AT491:BT491"/>
    <mergeCell ref="BU491:CN491"/>
    <mergeCell ref="A487:AS487"/>
    <mergeCell ref="AT487:BT487"/>
    <mergeCell ref="BU487:CN487"/>
    <mergeCell ref="A489:AS489"/>
    <mergeCell ref="AT489:BT489"/>
    <mergeCell ref="BU489:CN489"/>
    <mergeCell ref="A485:AS485"/>
    <mergeCell ref="AT485:BT485"/>
    <mergeCell ref="BU485:CN485"/>
    <mergeCell ref="A486:AS486"/>
    <mergeCell ref="AT486:BT486"/>
    <mergeCell ref="BU486:CN486"/>
    <mergeCell ref="A483:AS483"/>
    <mergeCell ref="AT483:BT483"/>
    <mergeCell ref="BU483:CN483"/>
    <mergeCell ref="A484:AS484"/>
    <mergeCell ref="AT484:BT484"/>
    <mergeCell ref="BU484:CN484"/>
    <mergeCell ref="A481:AS481"/>
    <mergeCell ref="AT481:BT481"/>
    <mergeCell ref="BU481:CN481"/>
    <mergeCell ref="A482:AS482"/>
    <mergeCell ref="AT482:BT482"/>
    <mergeCell ref="BU482:CN482"/>
    <mergeCell ref="A479:AS479"/>
    <mergeCell ref="AT479:BT479"/>
    <mergeCell ref="BU479:CN479"/>
    <mergeCell ref="A480:AS480"/>
    <mergeCell ref="AT480:BT480"/>
    <mergeCell ref="BU480:CN480"/>
    <mergeCell ref="A477:AS477"/>
    <mergeCell ref="AT477:BT477"/>
    <mergeCell ref="BU477:CN477"/>
    <mergeCell ref="A478:AS478"/>
    <mergeCell ref="AT478:BT478"/>
    <mergeCell ref="BU478:CN478"/>
    <mergeCell ref="A475:AS475"/>
    <mergeCell ref="AT475:BT475"/>
    <mergeCell ref="BU475:CN475"/>
    <mergeCell ref="A476:AS476"/>
    <mergeCell ref="AT476:BT476"/>
    <mergeCell ref="BU476:CN476"/>
    <mergeCell ref="A473:AS473"/>
    <mergeCell ref="AT473:BT473"/>
    <mergeCell ref="BU473:CN473"/>
    <mergeCell ref="A474:AS474"/>
    <mergeCell ref="AT474:BT474"/>
    <mergeCell ref="BU474:CN474"/>
    <mergeCell ref="A471:AS471"/>
    <mergeCell ref="AT471:BT471"/>
    <mergeCell ref="BU471:CN471"/>
    <mergeCell ref="A472:AS472"/>
    <mergeCell ref="AT472:BT472"/>
    <mergeCell ref="BU472:CN472"/>
    <mergeCell ref="CG467:CR467"/>
    <mergeCell ref="A469:AS469"/>
    <mergeCell ref="AT469:BT469"/>
    <mergeCell ref="BU469:CN469"/>
    <mergeCell ref="A470:AS470"/>
    <mergeCell ref="AT470:BT470"/>
    <mergeCell ref="BU470:CN470"/>
    <mergeCell ref="A467:J467"/>
    <mergeCell ref="K467:U467"/>
    <mergeCell ref="V467:AF467"/>
    <mergeCell ref="AG467:AZ467"/>
    <mergeCell ref="BA467:BS467"/>
    <mergeCell ref="BT467:CF467"/>
    <mergeCell ref="CG465:CR465"/>
    <mergeCell ref="A466:J466"/>
    <mergeCell ref="K466:U466"/>
    <mergeCell ref="V466:AF466"/>
    <mergeCell ref="AG466:AZ466"/>
    <mergeCell ref="BA466:BS466"/>
    <mergeCell ref="BT466:CF466"/>
    <mergeCell ref="CG466:CR466"/>
    <mergeCell ref="A465:J465"/>
    <mergeCell ref="K465:U465"/>
    <mergeCell ref="V465:AF465"/>
    <mergeCell ref="AG465:AZ465"/>
    <mergeCell ref="BA465:BS465"/>
    <mergeCell ref="BT465:CF465"/>
    <mergeCell ref="A463:J464"/>
    <mergeCell ref="K463:AZ463"/>
    <mergeCell ref="BA463:CR463"/>
    <mergeCell ref="K464:U464"/>
    <mergeCell ref="V464:AF464"/>
    <mergeCell ref="AG464:AZ464"/>
    <mergeCell ref="BA464:BS464"/>
    <mergeCell ref="BT464:CF464"/>
    <mergeCell ref="CG464:CR464"/>
    <mergeCell ref="A460:V460"/>
    <mergeCell ref="W460:AE460"/>
    <mergeCell ref="AF460:AW460"/>
    <mergeCell ref="AX460:BQ460"/>
    <mergeCell ref="BR460:CH460"/>
    <mergeCell ref="CI460:CU460"/>
    <mergeCell ref="A459:V459"/>
    <mergeCell ref="W459:AE459"/>
    <mergeCell ref="AF459:AW459"/>
    <mergeCell ref="AX459:BQ459"/>
    <mergeCell ref="BR459:CH459"/>
    <mergeCell ref="CI459:CU459"/>
    <mergeCell ref="A458:V458"/>
    <mergeCell ref="W458:AE458"/>
    <mergeCell ref="AF458:AW458"/>
    <mergeCell ref="AX458:BQ458"/>
    <mergeCell ref="BR458:CH458"/>
    <mergeCell ref="CI458:CU458"/>
    <mergeCell ref="A457:V457"/>
    <mergeCell ref="W457:AE457"/>
    <mergeCell ref="AF457:AW457"/>
    <mergeCell ref="AX457:BQ457"/>
    <mergeCell ref="BR457:CH457"/>
    <mergeCell ref="CI457:CU457"/>
    <mergeCell ref="A456:V456"/>
    <mergeCell ref="W456:AE456"/>
    <mergeCell ref="AF456:AW456"/>
    <mergeCell ref="AX456:BQ456"/>
    <mergeCell ref="BR456:CH456"/>
    <mergeCell ref="CI456:CU456"/>
    <mergeCell ref="A455:V455"/>
    <mergeCell ref="W455:AE455"/>
    <mergeCell ref="AF455:AW455"/>
    <mergeCell ref="AX455:BQ455"/>
    <mergeCell ref="BR455:CH455"/>
    <mergeCell ref="CI455:CU455"/>
    <mergeCell ref="A454:V454"/>
    <mergeCell ref="W454:AE454"/>
    <mergeCell ref="AF454:AW454"/>
    <mergeCell ref="AX454:BQ454"/>
    <mergeCell ref="BR454:CH454"/>
    <mergeCell ref="CI454:CU454"/>
    <mergeCell ref="A453:V453"/>
    <mergeCell ref="W453:AE453"/>
    <mergeCell ref="AF453:AW453"/>
    <mergeCell ref="AX453:BQ453"/>
    <mergeCell ref="BR453:CH453"/>
    <mergeCell ref="CI453:CU453"/>
    <mergeCell ref="A450:V450"/>
    <mergeCell ref="W450:AE450"/>
    <mergeCell ref="AF450:AW450"/>
    <mergeCell ref="AX450:BQ450"/>
    <mergeCell ref="BR450:CH450"/>
    <mergeCell ref="CI450:CU450"/>
    <mergeCell ref="A449:V449"/>
    <mergeCell ref="W449:AE449"/>
    <mergeCell ref="AF449:AW449"/>
    <mergeCell ref="AX449:BQ449"/>
    <mergeCell ref="BR449:CH449"/>
    <mergeCell ref="CI449:CU449"/>
    <mergeCell ref="A448:V448"/>
    <mergeCell ref="W448:AE448"/>
    <mergeCell ref="AF448:AW448"/>
    <mergeCell ref="AX448:BQ448"/>
    <mergeCell ref="BR448:CH448"/>
    <mergeCell ref="CI448:CU448"/>
    <mergeCell ref="A447:V447"/>
    <mergeCell ref="W447:AE447"/>
    <mergeCell ref="AF447:AW447"/>
    <mergeCell ref="AX447:BQ447"/>
    <mergeCell ref="BR447:CH447"/>
    <mergeCell ref="CI447:CU447"/>
    <mergeCell ref="A446:V446"/>
    <mergeCell ref="W446:AE446"/>
    <mergeCell ref="AF446:AW446"/>
    <mergeCell ref="AX446:BQ446"/>
    <mergeCell ref="BR446:CH446"/>
    <mergeCell ref="CI446:CU446"/>
    <mergeCell ref="A445:V445"/>
    <mergeCell ref="W445:AE445"/>
    <mergeCell ref="AF445:AW445"/>
    <mergeCell ref="AX445:BQ445"/>
    <mergeCell ref="BR445:CH445"/>
    <mergeCell ref="CI445:CU445"/>
    <mergeCell ref="A444:V444"/>
    <mergeCell ref="W444:AE444"/>
    <mergeCell ref="AF444:AW444"/>
    <mergeCell ref="AX444:BQ444"/>
    <mergeCell ref="BR444:CH444"/>
    <mergeCell ref="CI444:CU444"/>
    <mergeCell ref="A441:V441"/>
    <mergeCell ref="W441:AE441"/>
    <mergeCell ref="AF441:AW441"/>
    <mergeCell ref="AX441:BQ441"/>
    <mergeCell ref="BR441:CH441"/>
    <mergeCell ref="CI441:CU441"/>
    <mergeCell ref="A440:V440"/>
    <mergeCell ref="W440:AE440"/>
    <mergeCell ref="AF440:AW440"/>
    <mergeCell ref="AX440:BQ440"/>
    <mergeCell ref="BR440:CH440"/>
    <mergeCell ref="CI440:CU440"/>
    <mergeCell ref="A442:V442"/>
    <mergeCell ref="W442:AE442"/>
    <mergeCell ref="AF442:AW442"/>
    <mergeCell ref="AX442:BQ442"/>
    <mergeCell ref="BR442:CH442"/>
    <mergeCell ref="CI442:CU442"/>
    <mergeCell ref="A443:V443"/>
    <mergeCell ref="W443:AE443"/>
    <mergeCell ref="AF443:AW443"/>
    <mergeCell ref="AX443:BQ443"/>
    <mergeCell ref="BR443:CH443"/>
    <mergeCell ref="CI443:CU443"/>
    <mergeCell ref="BV434:CI434"/>
    <mergeCell ref="CJ434:CT434"/>
    <mergeCell ref="A435:H435"/>
    <mergeCell ref="I435:Q435"/>
    <mergeCell ref="R435:AB435"/>
    <mergeCell ref="AC435:AQ435"/>
    <mergeCell ref="AR435:BE435"/>
    <mergeCell ref="BF435:BU435"/>
    <mergeCell ref="BV435:CI435"/>
    <mergeCell ref="CJ435:CT435"/>
    <mergeCell ref="A434:H434"/>
    <mergeCell ref="I434:Q434"/>
    <mergeCell ref="R434:AB434"/>
    <mergeCell ref="AC434:AQ434"/>
    <mergeCell ref="AR434:BE434"/>
    <mergeCell ref="BF434:BU434"/>
    <mergeCell ref="BV432:CI432"/>
    <mergeCell ref="CJ432:CT432"/>
    <mergeCell ref="A433:H433"/>
    <mergeCell ref="I433:Q433"/>
    <mergeCell ref="R433:AB433"/>
    <mergeCell ref="AC433:AQ433"/>
    <mergeCell ref="AR433:BE433"/>
    <mergeCell ref="BF433:BU433"/>
    <mergeCell ref="BV433:CI433"/>
    <mergeCell ref="CJ433:CT433"/>
    <mergeCell ref="A432:H432"/>
    <mergeCell ref="I432:Q432"/>
    <mergeCell ref="R432:AB432"/>
    <mergeCell ref="AC432:AQ432"/>
    <mergeCell ref="AR432:BE432"/>
    <mergeCell ref="BF432:BU432"/>
    <mergeCell ref="BV430:CI430"/>
    <mergeCell ref="CJ430:CT430"/>
    <mergeCell ref="A431:H431"/>
    <mergeCell ref="I431:Q431"/>
    <mergeCell ref="R431:AB431"/>
    <mergeCell ref="AC431:AQ431"/>
    <mergeCell ref="AR431:BE431"/>
    <mergeCell ref="BF431:BU431"/>
    <mergeCell ref="BV431:CI431"/>
    <mergeCell ref="CJ431:CT431"/>
    <mergeCell ref="A430:H430"/>
    <mergeCell ref="I430:Q430"/>
    <mergeCell ref="R430:AB430"/>
    <mergeCell ref="AC430:AQ430"/>
    <mergeCell ref="AR430:BE430"/>
    <mergeCell ref="BF430:BU430"/>
    <mergeCell ref="BV428:CI428"/>
    <mergeCell ref="CJ428:CT428"/>
    <mergeCell ref="A429:H429"/>
    <mergeCell ref="I429:Q429"/>
    <mergeCell ref="R429:AB429"/>
    <mergeCell ref="AC429:AQ429"/>
    <mergeCell ref="AR429:BE429"/>
    <mergeCell ref="BF429:BU429"/>
    <mergeCell ref="BV429:CI429"/>
    <mergeCell ref="CJ429:CT429"/>
    <mergeCell ref="A428:H428"/>
    <mergeCell ref="I428:Q428"/>
    <mergeCell ref="R428:AB428"/>
    <mergeCell ref="AC428:AQ428"/>
    <mergeCell ref="AR428:BE428"/>
    <mergeCell ref="BF428:BU428"/>
    <mergeCell ref="BV426:CI426"/>
    <mergeCell ref="CJ426:CT426"/>
    <mergeCell ref="A427:H427"/>
    <mergeCell ref="I427:Q427"/>
    <mergeCell ref="R427:AB427"/>
    <mergeCell ref="AC427:AQ427"/>
    <mergeCell ref="AR427:BE427"/>
    <mergeCell ref="BF427:BU427"/>
    <mergeCell ref="BV427:CI427"/>
    <mergeCell ref="CJ427:CT427"/>
    <mergeCell ref="A426:H426"/>
    <mergeCell ref="I426:Q426"/>
    <mergeCell ref="R426:AB426"/>
    <mergeCell ref="AC426:AQ426"/>
    <mergeCell ref="AR426:BE426"/>
    <mergeCell ref="BF426:BU426"/>
    <mergeCell ref="BV424:CI424"/>
    <mergeCell ref="CJ424:CT424"/>
    <mergeCell ref="A425:H425"/>
    <mergeCell ref="I425:Q425"/>
    <mergeCell ref="R425:AB425"/>
    <mergeCell ref="AC425:AQ425"/>
    <mergeCell ref="AR425:BE425"/>
    <mergeCell ref="BF425:BU425"/>
    <mergeCell ref="BV425:CI425"/>
    <mergeCell ref="CJ425:CT425"/>
    <mergeCell ref="A424:H424"/>
    <mergeCell ref="I424:Q424"/>
    <mergeCell ref="R424:AB424"/>
    <mergeCell ref="AC424:AQ424"/>
    <mergeCell ref="AR424:BE424"/>
    <mergeCell ref="BF424:BU424"/>
    <mergeCell ref="BV422:CI422"/>
    <mergeCell ref="CJ422:CT422"/>
    <mergeCell ref="A423:H423"/>
    <mergeCell ref="I423:Q423"/>
    <mergeCell ref="R423:AB423"/>
    <mergeCell ref="AC423:AQ423"/>
    <mergeCell ref="AR423:BE423"/>
    <mergeCell ref="BF423:BU423"/>
    <mergeCell ref="BV423:CI423"/>
    <mergeCell ref="CJ423:CT423"/>
    <mergeCell ref="A422:H422"/>
    <mergeCell ref="I422:Q422"/>
    <mergeCell ref="R422:AB422"/>
    <mergeCell ref="AC422:AQ422"/>
    <mergeCell ref="AR422:BE422"/>
    <mergeCell ref="BF422:BU422"/>
    <mergeCell ref="BV420:CI420"/>
    <mergeCell ref="CJ420:CT420"/>
    <mergeCell ref="A421:H421"/>
    <mergeCell ref="I421:Q421"/>
    <mergeCell ref="R421:AB421"/>
    <mergeCell ref="AC421:AQ421"/>
    <mergeCell ref="AR421:BE421"/>
    <mergeCell ref="BF421:BU421"/>
    <mergeCell ref="BV421:CI421"/>
    <mergeCell ref="CJ421:CT421"/>
    <mergeCell ref="A420:H420"/>
    <mergeCell ref="I420:Q420"/>
    <mergeCell ref="R420:AB420"/>
    <mergeCell ref="AC420:AQ420"/>
    <mergeCell ref="AR420:BE420"/>
    <mergeCell ref="BF420:BU420"/>
    <mergeCell ref="BV418:CI418"/>
    <mergeCell ref="CJ418:CT418"/>
    <mergeCell ref="A419:H419"/>
    <mergeCell ref="I419:Q419"/>
    <mergeCell ref="R419:AB419"/>
    <mergeCell ref="AC419:AQ419"/>
    <mergeCell ref="AR419:BE419"/>
    <mergeCell ref="BF419:BU419"/>
    <mergeCell ref="BV419:CI419"/>
    <mergeCell ref="CJ419:CT419"/>
    <mergeCell ref="A418:H418"/>
    <mergeCell ref="I418:Q418"/>
    <mergeCell ref="R418:AB418"/>
    <mergeCell ref="AC418:AQ418"/>
    <mergeCell ref="AR418:BE418"/>
    <mergeCell ref="BF418:BU418"/>
    <mergeCell ref="BV416:CI416"/>
    <mergeCell ref="CJ416:CT416"/>
    <mergeCell ref="A417:H417"/>
    <mergeCell ref="I417:Q417"/>
    <mergeCell ref="R417:AB417"/>
    <mergeCell ref="AC417:AQ417"/>
    <mergeCell ref="AR417:BE417"/>
    <mergeCell ref="BF417:BU417"/>
    <mergeCell ref="BV417:CI417"/>
    <mergeCell ref="CJ417:CT417"/>
    <mergeCell ref="A416:H416"/>
    <mergeCell ref="I416:Q416"/>
    <mergeCell ref="R416:AB416"/>
    <mergeCell ref="AC416:AQ416"/>
    <mergeCell ref="AR416:BE416"/>
    <mergeCell ref="BF416:BU416"/>
    <mergeCell ref="CF406:CS406"/>
    <mergeCell ref="A415:H415"/>
    <mergeCell ref="I415:Q415"/>
    <mergeCell ref="R415:AB415"/>
    <mergeCell ref="AC415:AQ415"/>
    <mergeCell ref="AR415:BE415"/>
    <mergeCell ref="BF415:BU415"/>
    <mergeCell ref="BV415:CI415"/>
    <mergeCell ref="CJ415:CT415"/>
    <mergeCell ref="A406:I406"/>
    <mergeCell ref="J406:R406"/>
    <mergeCell ref="S406:AE406"/>
    <mergeCell ref="AF406:AU406"/>
    <mergeCell ref="AV406:BP406"/>
    <mergeCell ref="BQ406:CE406"/>
    <mergeCell ref="CF404:CS404"/>
    <mergeCell ref="A405:I405"/>
    <mergeCell ref="J405:R405"/>
    <mergeCell ref="S405:AE405"/>
    <mergeCell ref="AF405:AU405"/>
    <mergeCell ref="AV405:BP405"/>
    <mergeCell ref="BQ405:CE405"/>
    <mergeCell ref="CF405:CS405"/>
    <mergeCell ref="A404:I404"/>
    <mergeCell ref="J404:R404"/>
    <mergeCell ref="S404:AE404"/>
    <mergeCell ref="AF404:AU404"/>
    <mergeCell ref="AV404:BP404"/>
    <mergeCell ref="BQ404:CE404"/>
    <mergeCell ref="CF402:CS402"/>
    <mergeCell ref="A403:I403"/>
    <mergeCell ref="J403:R403"/>
    <mergeCell ref="S403:AE403"/>
    <mergeCell ref="AF403:AU403"/>
    <mergeCell ref="AV403:BP403"/>
    <mergeCell ref="BQ403:CE403"/>
    <mergeCell ref="CF403:CS403"/>
    <mergeCell ref="A402:I402"/>
    <mergeCell ref="J402:R402"/>
    <mergeCell ref="S402:AE402"/>
    <mergeCell ref="AF402:AU402"/>
    <mergeCell ref="AV402:BP402"/>
    <mergeCell ref="BQ402:CE402"/>
    <mergeCell ref="CF400:CS400"/>
    <mergeCell ref="A401:I401"/>
    <mergeCell ref="J401:R401"/>
    <mergeCell ref="S401:AE401"/>
    <mergeCell ref="AF401:AU401"/>
    <mergeCell ref="AV401:BP401"/>
    <mergeCell ref="BQ401:CE401"/>
    <mergeCell ref="CF401:CS401"/>
    <mergeCell ref="A400:I400"/>
    <mergeCell ref="J400:R400"/>
    <mergeCell ref="S400:AE400"/>
    <mergeCell ref="AF400:AU400"/>
    <mergeCell ref="AV400:BP400"/>
    <mergeCell ref="BQ400:CE400"/>
    <mergeCell ref="CF398:CS398"/>
    <mergeCell ref="A399:I399"/>
    <mergeCell ref="J399:R399"/>
    <mergeCell ref="S399:AE399"/>
    <mergeCell ref="AF399:AU399"/>
    <mergeCell ref="AV399:BP399"/>
    <mergeCell ref="BQ399:CE399"/>
    <mergeCell ref="CF399:CS399"/>
    <mergeCell ref="A398:I398"/>
    <mergeCell ref="J398:R398"/>
    <mergeCell ref="S398:AE398"/>
    <mergeCell ref="AF398:AU398"/>
    <mergeCell ref="AV398:BP398"/>
    <mergeCell ref="BQ398:CE398"/>
    <mergeCell ref="CF396:CS396"/>
    <mergeCell ref="A397:I397"/>
    <mergeCell ref="J397:R397"/>
    <mergeCell ref="S397:AE397"/>
    <mergeCell ref="AF397:AU397"/>
    <mergeCell ref="AV397:BP397"/>
    <mergeCell ref="BQ397:CE397"/>
    <mergeCell ref="CF397:CS397"/>
    <mergeCell ref="A396:I396"/>
    <mergeCell ref="J396:R396"/>
    <mergeCell ref="S396:AE396"/>
    <mergeCell ref="AF396:AU396"/>
    <mergeCell ref="AV396:BP396"/>
    <mergeCell ref="BQ396:CE396"/>
    <mergeCell ref="CF394:CS394"/>
    <mergeCell ref="A395:I395"/>
    <mergeCell ref="J395:R395"/>
    <mergeCell ref="S395:AE395"/>
    <mergeCell ref="AF395:AU395"/>
    <mergeCell ref="AV395:BP395"/>
    <mergeCell ref="BQ395:CE395"/>
    <mergeCell ref="CF395:CS395"/>
    <mergeCell ref="A394:I394"/>
    <mergeCell ref="J394:R394"/>
    <mergeCell ref="S394:AE394"/>
    <mergeCell ref="AF394:AU394"/>
    <mergeCell ref="AV394:BP394"/>
    <mergeCell ref="BQ394:CE394"/>
    <mergeCell ref="CF392:CS392"/>
    <mergeCell ref="A393:I393"/>
    <mergeCell ref="J393:R393"/>
    <mergeCell ref="S393:AE393"/>
    <mergeCell ref="AF393:AU393"/>
    <mergeCell ref="AV393:BP393"/>
    <mergeCell ref="BQ393:CE393"/>
    <mergeCell ref="CF393:CS393"/>
    <mergeCell ref="A392:I392"/>
    <mergeCell ref="J392:R392"/>
    <mergeCell ref="S392:AE392"/>
    <mergeCell ref="AF392:AU392"/>
    <mergeCell ref="AV392:BP392"/>
    <mergeCell ref="BQ392:CE392"/>
    <mergeCell ref="CF390:CS390"/>
    <mergeCell ref="A391:I391"/>
    <mergeCell ref="J391:R391"/>
    <mergeCell ref="S391:AE391"/>
    <mergeCell ref="AF391:AU391"/>
    <mergeCell ref="AV391:BP391"/>
    <mergeCell ref="BQ391:CE391"/>
    <mergeCell ref="CF391:CS391"/>
    <mergeCell ref="A390:I390"/>
    <mergeCell ref="J390:R390"/>
    <mergeCell ref="S390:AE390"/>
    <mergeCell ref="AF390:AU390"/>
    <mergeCell ref="AV390:BP390"/>
    <mergeCell ref="BQ390:CE390"/>
    <mergeCell ref="CF388:CS388"/>
    <mergeCell ref="A389:I389"/>
    <mergeCell ref="J389:R389"/>
    <mergeCell ref="S389:AE389"/>
    <mergeCell ref="AF389:AU389"/>
    <mergeCell ref="AV389:BP389"/>
    <mergeCell ref="BQ389:CE389"/>
    <mergeCell ref="CF389:CS389"/>
    <mergeCell ref="A388:I388"/>
    <mergeCell ref="J388:R388"/>
    <mergeCell ref="S388:AE388"/>
    <mergeCell ref="AF388:AU388"/>
    <mergeCell ref="AV388:BP388"/>
    <mergeCell ref="BQ388:CE388"/>
    <mergeCell ref="CF386:CS386"/>
    <mergeCell ref="A387:I387"/>
    <mergeCell ref="J387:R387"/>
    <mergeCell ref="S387:AE387"/>
    <mergeCell ref="AF387:AU387"/>
    <mergeCell ref="AV387:BP387"/>
    <mergeCell ref="BQ387:CE387"/>
    <mergeCell ref="CF387:CS387"/>
    <mergeCell ref="A386:I386"/>
    <mergeCell ref="J386:R386"/>
    <mergeCell ref="S386:AE386"/>
    <mergeCell ref="AF386:AU386"/>
    <mergeCell ref="AV386:BP386"/>
    <mergeCell ref="BQ386:CE386"/>
    <mergeCell ref="A382:AS382"/>
    <mergeCell ref="AT382:BT382"/>
    <mergeCell ref="BU382:CN382"/>
    <mergeCell ref="A385:I385"/>
    <mergeCell ref="J385:R385"/>
    <mergeCell ref="S385:AE385"/>
    <mergeCell ref="AF385:AU385"/>
    <mergeCell ref="AV385:BP385"/>
    <mergeCell ref="BQ385:CE385"/>
    <mergeCell ref="CF385:CS385"/>
    <mergeCell ref="A380:AS380"/>
    <mergeCell ref="AT380:BT380"/>
    <mergeCell ref="BU380:CN380"/>
    <mergeCell ref="A381:AS381"/>
    <mergeCell ref="AT381:BT381"/>
    <mergeCell ref="BU381:CN381"/>
    <mergeCell ref="A378:AS378"/>
    <mergeCell ref="AT378:BT378"/>
    <mergeCell ref="BU378:CN378"/>
    <mergeCell ref="A379:AS379"/>
    <mergeCell ref="AT379:BT379"/>
    <mergeCell ref="BU379:CN379"/>
    <mergeCell ref="A376:AS376"/>
    <mergeCell ref="AT376:BT376"/>
    <mergeCell ref="BU376:CN376"/>
    <mergeCell ref="A377:AS377"/>
    <mergeCell ref="AT377:BT377"/>
    <mergeCell ref="BU377:CN377"/>
    <mergeCell ref="A374:AS374"/>
    <mergeCell ref="AT374:BT374"/>
    <mergeCell ref="BU374:CN374"/>
    <mergeCell ref="A375:AS375"/>
    <mergeCell ref="AT375:BT375"/>
    <mergeCell ref="BU375:CN375"/>
    <mergeCell ref="A372:AS372"/>
    <mergeCell ref="AT372:BT372"/>
    <mergeCell ref="BU372:CN372"/>
    <mergeCell ref="A373:AS373"/>
    <mergeCell ref="AT373:BT373"/>
    <mergeCell ref="BU373:CN373"/>
    <mergeCell ref="A370:AS370"/>
    <mergeCell ref="AT370:BT370"/>
    <mergeCell ref="BU370:CN370"/>
    <mergeCell ref="A371:AS371"/>
    <mergeCell ref="AT371:BT371"/>
    <mergeCell ref="BU371:CN371"/>
    <mergeCell ref="A368:AS368"/>
    <mergeCell ref="AT368:BT368"/>
    <mergeCell ref="BU368:CN368"/>
    <mergeCell ref="A369:AS369"/>
    <mergeCell ref="AT369:BT369"/>
    <mergeCell ref="BU369:CN369"/>
    <mergeCell ref="A366:AS366"/>
    <mergeCell ref="AT366:BT366"/>
    <mergeCell ref="BU366:CN366"/>
    <mergeCell ref="A367:AS367"/>
    <mergeCell ref="AT367:BT367"/>
    <mergeCell ref="BU367:CN367"/>
    <mergeCell ref="A364:AS364"/>
    <mergeCell ref="AT364:BT364"/>
    <mergeCell ref="BU364:CN364"/>
    <mergeCell ref="A365:AS365"/>
    <mergeCell ref="AT365:BT365"/>
    <mergeCell ref="BU365:CN365"/>
    <mergeCell ref="A362:AS362"/>
    <mergeCell ref="AT362:BT362"/>
    <mergeCell ref="BU362:CN362"/>
    <mergeCell ref="A363:AS363"/>
    <mergeCell ref="AT363:BT363"/>
    <mergeCell ref="BU363:CN363"/>
    <mergeCell ref="A360:AS360"/>
    <mergeCell ref="AT360:BT360"/>
    <mergeCell ref="BU360:CN360"/>
    <mergeCell ref="A361:AS361"/>
    <mergeCell ref="AT361:BT361"/>
    <mergeCell ref="BU361:CN361"/>
    <mergeCell ref="A358:AS358"/>
    <mergeCell ref="AT358:BT358"/>
    <mergeCell ref="BU358:CN358"/>
    <mergeCell ref="A359:AS359"/>
    <mergeCell ref="AT359:BT359"/>
    <mergeCell ref="BU359:CN359"/>
    <mergeCell ref="A356:AS356"/>
    <mergeCell ref="AT356:BT356"/>
    <mergeCell ref="BU356:CN356"/>
    <mergeCell ref="A357:AS357"/>
    <mergeCell ref="AT357:BT357"/>
    <mergeCell ref="BU357:CN357"/>
    <mergeCell ref="A354:AS354"/>
    <mergeCell ref="AT354:BT354"/>
    <mergeCell ref="BU354:CN354"/>
    <mergeCell ref="A355:AS355"/>
    <mergeCell ref="AT355:BT355"/>
    <mergeCell ref="BU355:CN355"/>
    <mergeCell ref="A352:AS352"/>
    <mergeCell ref="AT352:BT352"/>
    <mergeCell ref="BU352:CN352"/>
    <mergeCell ref="A353:AS353"/>
    <mergeCell ref="AT353:BT353"/>
    <mergeCell ref="BU353:CN353"/>
    <mergeCell ref="A350:AS350"/>
    <mergeCell ref="AT350:BT350"/>
    <mergeCell ref="BU350:CN350"/>
    <mergeCell ref="A351:AS351"/>
    <mergeCell ref="AT351:BT351"/>
    <mergeCell ref="BU351:CN351"/>
    <mergeCell ref="A348:AS348"/>
    <mergeCell ref="AT348:BT348"/>
    <mergeCell ref="BU348:CN348"/>
    <mergeCell ref="A349:AS349"/>
    <mergeCell ref="AT349:BT349"/>
    <mergeCell ref="BU349:CN349"/>
    <mergeCell ref="A346:AS346"/>
    <mergeCell ref="AT346:BT346"/>
    <mergeCell ref="BU346:CN346"/>
    <mergeCell ref="A347:AS347"/>
    <mergeCell ref="AT347:BT347"/>
    <mergeCell ref="BU347:CN347"/>
    <mergeCell ref="A344:AS344"/>
    <mergeCell ref="AT344:BT344"/>
    <mergeCell ref="BU344:CN344"/>
    <mergeCell ref="A345:AS345"/>
    <mergeCell ref="AT345:BT345"/>
    <mergeCell ref="BU345:CN345"/>
    <mergeCell ref="A342:AS342"/>
    <mergeCell ref="AT342:BT342"/>
    <mergeCell ref="BU342:CN342"/>
    <mergeCell ref="A343:AS343"/>
    <mergeCell ref="AT343:BT343"/>
    <mergeCell ref="BU343:CN343"/>
    <mergeCell ref="A340:AS340"/>
    <mergeCell ref="AT340:BT340"/>
    <mergeCell ref="BU340:CN340"/>
    <mergeCell ref="A341:AS341"/>
    <mergeCell ref="AT341:BT341"/>
    <mergeCell ref="BU341:CN341"/>
    <mergeCell ref="A338:AS338"/>
    <mergeCell ref="AT338:BT338"/>
    <mergeCell ref="BU338:CN338"/>
    <mergeCell ref="A339:AS339"/>
    <mergeCell ref="AT339:BT339"/>
    <mergeCell ref="BU339:CN339"/>
    <mergeCell ref="A336:AS336"/>
    <mergeCell ref="AT336:BT336"/>
    <mergeCell ref="BU336:CN336"/>
    <mergeCell ref="A337:AS337"/>
    <mergeCell ref="AT337:BT337"/>
    <mergeCell ref="BU337:CN337"/>
    <mergeCell ref="A334:AS334"/>
    <mergeCell ref="AT334:BT334"/>
    <mergeCell ref="BU334:CN334"/>
    <mergeCell ref="A335:AS335"/>
    <mergeCell ref="AT335:BT335"/>
    <mergeCell ref="BU335:CN335"/>
    <mergeCell ref="A332:AS332"/>
    <mergeCell ref="AT332:BT332"/>
    <mergeCell ref="BU332:CN332"/>
    <mergeCell ref="A333:AS333"/>
    <mergeCell ref="AT333:BT333"/>
    <mergeCell ref="BU333:CN333"/>
    <mergeCell ref="A330:AS330"/>
    <mergeCell ref="AT330:BT330"/>
    <mergeCell ref="BU330:CN330"/>
    <mergeCell ref="A331:AS331"/>
    <mergeCell ref="AT331:BT331"/>
    <mergeCell ref="BU331:CN331"/>
    <mergeCell ref="A328:AS328"/>
    <mergeCell ref="AT328:BT328"/>
    <mergeCell ref="BU328:CN328"/>
    <mergeCell ref="A329:AS329"/>
    <mergeCell ref="AT329:BT329"/>
    <mergeCell ref="BU329:CN329"/>
    <mergeCell ref="A326:AS326"/>
    <mergeCell ref="AT326:BT326"/>
    <mergeCell ref="BU326:CN326"/>
    <mergeCell ref="A327:AS327"/>
    <mergeCell ref="AT327:BT327"/>
    <mergeCell ref="BU327:CN327"/>
    <mergeCell ref="A324:AS324"/>
    <mergeCell ref="AT324:BT324"/>
    <mergeCell ref="BU324:CN324"/>
    <mergeCell ref="A325:AS325"/>
    <mergeCell ref="AT325:BT325"/>
    <mergeCell ref="BU325:CN325"/>
    <mergeCell ref="A322:AS322"/>
    <mergeCell ref="AT322:BT322"/>
    <mergeCell ref="BU322:CN322"/>
    <mergeCell ref="A323:AS323"/>
    <mergeCell ref="AT323:BT323"/>
    <mergeCell ref="BU323:CN323"/>
    <mergeCell ref="A320:AS320"/>
    <mergeCell ref="AT320:BT320"/>
    <mergeCell ref="BU320:CN320"/>
    <mergeCell ref="A321:AS321"/>
    <mergeCell ref="AT321:BT321"/>
    <mergeCell ref="BU321:CN321"/>
    <mergeCell ref="A318:AS318"/>
    <mergeCell ref="AT318:BT318"/>
    <mergeCell ref="BU318:CN318"/>
    <mergeCell ref="A319:AS319"/>
    <mergeCell ref="AT319:BT319"/>
    <mergeCell ref="BU319:CN319"/>
    <mergeCell ref="A316:AS316"/>
    <mergeCell ref="AT316:BT316"/>
    <mergeCell ref="BU316:CN316"/>
    <mergeCell ref="A317:AS317"/>
    <mergeCell ref="AT317:BT317"/>
    <mergeCell ref="BU317:CN317"/>
    <mergeCell ref="A314:AS314"/>
    <mergeCell ref="AT314:BT314"/>
    <mergeCell ref="BU314:CN314"/>
    <mergeCell ref="A315:AS315"/>
    <mergeCell ref="AT315:BT315"/>
    <mergeCell ref="BU315:CN315"/>
    <mergeCell ref="A312:AS312"/>
    <mergeCell ref="AT312:BT312"/>
    <mergeCell ref="BU312:CN312"/>
    <mergeCell ref="A313:AS313"/>
    <mergeCell ref="AT313:BT313"/>
    <mergeCell ref="BU313:CN313"/>
    <mergeCell ref="A310:AS310"/>
    <mergeCell ref="AT310:BT310"/>
    <mergeCell ref="BU310:CN310"/>
    <mergeCell ref="A311:AS311"/>
    <mergeCell ref="AT311:BT311"/>
    <mergeCell ref="BU311:CN311"/>
    <mergeCell ref="A308:AS308"/>
    <mergeCell ref="AT308:BT308"/>
    <mergeCell ref="BU308:CN308"/>
    <mergeCell ref="A309:AS309"/>
    <mergeCell ref="AT309:BT309"/>
    <mergeCell ref="BU309:CN309"/>
    <mergeCell ref="A306:AS306"/>
    <mergeCell ref="AT306:BT306"/>
    <mergeCell ref="BU306:CN306"/>
    <mergeCell ref="A307:AS307"/>
    <mergeCell ref="AT307:BT307"/>
    <mergeCell ref="BU307:CN307"/>
    <mergeCell ref="A304:AS304"/>
    <mergeCell ref="AT304:BT304"/>
    <mergeCell ref="BU304:CN304"/>
    <mergeCell ref="A305:AS305"/>
    <mergeCell ref="AT305:BT305"/>
    <mergeCell ref="BU305:CN305"/>
    <mergeCell ref="A302:AS302"/>
    <mergeCell ref="AT302:BT302"/>
    <mergeCell ref="BU302:CN302"/>
    <mergeCell ref="A303:AS303"/>
    <mergeCell ref="AT303:BT303"/>
    <mergeCell ref="BU303:CN303"/>
    <mergeCell ref="BW298:CG298"/>
    <mergeCell ref="CH298:CN298"/>
    <mergeCell ref="A300:AS300"/>
    <mergeCell ref="AT300:BT300"/>
    <mergeCell ref="BU300:CN300"/>
    <mergeCell ref="A301:AS301"/>
    <mergeCell ref="AT301:BT301"/>
    <mergeCell ref="BU301:CN301"/>
    <mergeCell ref="BL297:BV297"/>
    <mergeCell ref="BW297:CG297"/>
    <mergeCell ref="CH297:CN297"/>
    <mergeCell ref="A298:C298"/>
    <mergeCell ref="D298:N298"/>
    <mergeCell ref="O298:AA298"/>
    <mergeCell ref="AB298:AJ298"/>
    <mergeCell ref="AK298:AV298"/>
    <mergeCell ref="AW298:BK298"/>
    <mergeCell ref="BL298:BV298"/>
    <mergeCell ref="A297:C297"/>
    <mergeCell ref="D297:N297"/>
    <mergeCell ref="O297:AA297"/>
    <mergeCell ref="AB297:AJ297"/>
    <mergeCell ref="AK297:AV297"/>
    <mergeCell ref="AW297:BK297"/>
    <mergeCell ref="CH295:CN295"/>
    <mergeCell ref="A296:C296"/>
    <mergeCell ref="D296:N296"/>
    <mergeCell ref="O296:AA296"/>
    <mergeCell ref="AB296:AJ296"/>
    <mergeCell ref="AK296:AV296"/>
    <mergeCell ref="AW296:BK296"/>
    <mergeCell ref="BL296:BV296"/>
    <mergeCell ref="BW296:CG296"/>
    <mergeCell ref="CH296:CN296"/>
    <mergeCell ref="BW294:CG294"/>
    <mergeCell ref="CH294:CN294"/>
    <mergeCell ref="A295:C295"/>
    <mergeCell ref="D295:N295"/>
    <mergeCell ref="O295:AA295"/>
    <mergeCell ref="AB295:AJ295"/>
    <mergeCell ref="AK295:AV295"/>
    <mergeCell ref="AW295:BK295"/>
    <mergeCell ref="BL295:BV295"/>
    <mergeCell ref="BW295:CG295"/>
    <mergeCell ref="BL293:BV293"/>
    <mergeCell ref="BW293:CG293"/>
    <mergeCell ref="CH293:CN293"/>
    <mergeCell ref="A294:C294"/>
    <mergeCell ref="D294:N294"/>
    <mergeCell ref="O294:AA294"/>
    <mergeCell ref="AB294:AJ294"/>
    <mergeCell ref="AK294:AV294"/>
    <mergeCell ref="AW294:BK294"/>
    <mergeCell ref="BL294:BV294"/>
    <mergeCell ref="A293:C293"/>
    <mergeCell ref="D293:N293"/>
    <mergeCell ref="O293:AA293"/>
    <mergeCell ref="AB293:AJ293"/>
    <mergeCell ref="AK293:AV293"/>
    <mergeCell ref="AW293:BK293"/>
    <mergeCell ref="CH291:CN291"/>
    <mergeCell ref="A292:C292"/>
    <mergeCell ref="D292:N292"/>
    <mergeCell ref="O292:AA292"/>
    <mergeCell ref="AB292:AJ292"/>
    <mergeCell ref="AK292:AV292"/>
    <mergeCell ref="AW292:BK292"/>
    <mergeCell ref="BL292:BV292"/>
    <mergeCell ref="BW292:CG292"/>
    <mergeCell ref="CH292:CN292"/>
    <mergeCell ref="BW290:CG290"/>
    <mergeCell ref="CH290:CN290"/>
    <mergeCell ref="A291:C291"/>
    <mergeCell ref="D291:N291"/>
    <mergeCell ref="O291:AA291"/>
    <mergeCell ref="AB291:AJ291"/>
    <mergeCell ref="AK291:AV291"/>
    <mergeCell ref="AW291:BK291"/>
    <mergeCell ref="BL291:BV291"/>
    <mergeCell ref="BW291:CG291"/>
    <mergeCell ref="BL289:BV289"/>
    <mergeCell ref="BW289:CG289"/>
    <mergeCell ref="CH289:CN289"/>
    <mergeCell ref="A290:C290"/>
    <mergeCell ref="D290:N290"/>
    <mergeCell ref="O290:AA290"/>
    <mergeCell ref="AB290:AJ290"/>
    <mergeCell ref="AK290:AV290"/>
    <mergeCell ref="AW290:BK290"/>
    <mergeCell ref="BL290:BV290"/>
    <mergeCell ref="A289:C289"/>
    <mergeCell ref="D289:N289"/>
    <mergeCell ref="O289:AA289"/>
    <mergeCell ref="AB289:AJ289"/>
    <mergeCell ref="AK289:AV289"/>
    <mergeCell ref="AW289:BK289"/>
    <mergeCell ref="A287:C288"/>
    <mergeCell ref="D287:N288"/>
    <mergeCell ref="O287:AA288"/>
    <mergeCell ref="AB287:AJ288"/>
    <mergeCell ref="AK287:CG287"/>
    <mergeCell ref="CH287:CN288"/>
    <mergeCell ref="AK288:AV288"/>
    <mergeCell ref="AW288:BK288"/>
    <mergeCell ref="BL288:BV288"/>
    <mergeCell ref="BW288:CG288"/>
    <mergeCell ref="A284:AS284"/>
    <mergeCell ref="AT284:BT284"/>
    <mergeCell ref="BU284:CN284"/>
    <mergeCell ref="A285:AS285"/>
    <mergeCell ref="AT285:BT285"/>
    <mergeCell ref="BU285:CN285"/>
    <mergeCell ref="A282:AS282"/>
    <mergeCell ref="AT282:BT282"/>
    <mergeCell ref="BU282:CN282"/>
    <mergeCell ref="A283:AS283"/>
    <mergeCell ref="AT283:BT283"/>
    <mergeCell ref="BU283:CN283"/>
    <mergeCell ref="A280:AS280"/>
    <mergeCell ref="AT280:BT280"/>
    <mergeCell ref="BU280:CN280"/>
    <mergeCell ref="A281:AS281"/>
    <mergeCell ref="AT281:BT281"/>
    <mergeCell ref="BU281:CN281"/>
    <mergeCell ref="A278:AS278"/>
    <mergeCell ref="AT278:BT278"/>
    <mergeCell ref="BU278:CN278"/>
    <mergeCell ref="A279:AS279"/>
    <mergeCell ref="AT279:BT279"/>
    <mergeCell ref="BU279:CN279"/>
    <mergeCell ref="A276:AS276"/>
    <mergeCell ref="AT276:BT276"/>
    <mergeCell ref="BU276:CN276"/>
    <mergeCell ref="A277:AS277"/>
    <mergeCell ref="AT277:BT277"/>
    <mergeCell ref="BU277:CN277"/>
    <mergeCell ref="A274:AS274"/>
    <mergeCell ref="AT274:BT274"/>
    <mergeCell ref="BU274:CN274"/>
    <mergeCell ref="A275:AS275"/>
    <mergeCell ref="AT275:BT275"/>
    <mergeCell ref="BU275:CN275"/>
    <mergeCell ref="A272:AS272"/>
    <mergeCell ref="AT272:BT272"/>
    <mergeCell ref="BU272:CN272"/>
    <mergeCell ref="A273:AS273"/>
    <mergeCell ref="AT273:BT273"/>
    <mergeCell ref="BU273:CN273"/>
    <mergeCell ref="A270:AS270"/>
    <mergeCell ref="AT270:BT270"/>
    <mergeCell ref="BU270:CN270"/>
    <mergeCell ref="A271:AS271"/>
    <mergeCell ref="AT271:BT271"/>
    <mergeCell ref="BU271:CN271"/>
    <mergeCell ref="A268:AS268"/>
    <mergeCell ref="AT268:BT268"/>
    <mergeCell ref="BU268:CN268"/>
    <mergeCell ref="A269:AS269"/>
    <mergeCell ref="AT269:BT269"/>
    <mergeCell ref="BU269:CN269"/>
    <mergeCell ref="A266:AS266"/>
    <mergeCell ref="AT266:BT266"/>
    <mergeCell ref="BU266:CN266"/>
    <mergeCell ref="A267:AS267"/>
    <mergeCell ref="AT267:BT267"/>
    <mergeCell ref="BU267:CN267"/>
    <mergeCell ref="A264:AS264"/>
    <mergeCell ref="AT264:BT264"/>
    <mergeCell ref="BU264:CN264"/>
    <mergeCell ref="A265:AS265"/>
    <mergeCell ref="AT265:BT265"/>
    <mergeCell ref="BU265:CN265"/>
    <mergeCell ref="A262:AS262"/>
    <mergeCell ref="AT262:BT262"/>
    <mergeCell ref="BU262:CN262"/>
    <mergeCell ref="A263:AS263"/>
    <mergeCell ref="AT263:BT263"/>
    <mergeCell ref="BU263:CN263"/>
    <mergeCell ref="A260:AS260"/>
    <mergeCell ref="AT260:BT260"/>
    <mergeCell ref="BU260:CN260"/>
    <mergeCell ref="A261:AS261"/>
    <mergeCell ref="AT261:BT261"/>
    <mergeCell ref="BU261:CN261"/>
    <mergeCell ref="A258:AS258"/>
    <mergeCell ref="AT258:BT258"/>
    <mergeCell ref="BU258:CN258"/>
    <mergeCell ref="A259:AS259"/>
    <mergeCell ref="AT259:BT259"/>
    <mergeCell ref="BU259:CN259"/>
    <mergeCell ref="CR254:CW254"/>
    <mergeCell ref="A256:AS256"/>
    <mergeCell ref="AT256:BT256"/>
    <mergeCell ref="BU256:CN256"/>
    <mergeCell ref="A257:AS257"/>
    <mergeCell ref="AT257:BT257"/>
    <mergeCell ref="BU257:CN257"/>
    <mergeCell ref="B254:L254"/>
    <mergeCell ref="M254:Z254"/>
    <mergeCell ref="AA254:AP254"/>
    <mergeCell ref="AQ254:BN254"/>
    <mergeCell ref="BO254:CE254"/>
    <mergeCell ref="CF254:CQ254"/>
    <mergeCell ref="CR252:CW252"/>
    <mergeCell ref="B253:L253"/>
    <mergeCell ref="M253:Z253"/>
    <mergeCell ref="AA253:AP253"/>
    <mergeCell ref="AQ253:BN253"/>
    <mergeCell ref="BO253:CE253"/>
    <mergeCell ref="CF253:CQ253"/>
    <mergeCell ref="CR253:CW253"/>
    <mergeCell ref="B252:L252"/>
    <mergeCell ref="M252:Z252"/>
    <mergeCell ref="AA252:AP252"/>
    <mergeCell ref="AQ252:BN252"/>
    <mergeCell ref="BO252:CE252"/>
    <mergeCell ref="CF252:CQ252"/>
    <mergeCell ref="CR250:CW250"/>
    <mergeCell ref="B251:L251"/>
    <mergeCell ref="M251:Z251"/>
    <mergeCell ref="AA251:AP251"/>
    <mergeCell ref="AQ251:BN251"/>
    <mergeCell ref="BO251:CE251"/>
    <mergeCell ref="CF251:CQ251"/>
    <mergeCell ref="CR251:CW251"/>
    <mergeCell ref="B250:L250"/>
    <mergeCell ref="M250:Z250"/>
    <mergeCell ref="AA250:AP250"/>
    <mergeCell ref="AQ250:BN250"/>
    <mergeCell ref="BO250:CE250"/>
    <mergeCell ref="CF250:CQ250"/>
    <mergeCell ref="CR245:CW245"/>
    <mergeCell ref="B249:L249"/>
    <mergeCell ref="M249:Z249"/>
    <mergeCell ref="AA249:AP249"/>
    <mergeCell ref="AQ249:BN249"/>
    <mergeCell ref="BO249:CE249"/>
    <mergeCell ref="CF249:CQ249"/>
    <mergeCell ref="CR249:CW249"/>
    <mergeCell ref="B245:L245"/>
    <mergeCell ref="M245:Z245"/>
    <mergeCell ref="AA245:AP245"/>
    <mergeCell ref="AQ245:BN245"/>
    <mergeCell ref="BO245:CE245"/>
    <mergeCell ref="CF245:CQ245"/>
    <mergeCell ref="AQ246:BN246"/>
    <mergeCell ref="BO246:CE246"/>
    <mergeCell ref="CF246:CQ246"/>
    <mergeCell ref="CR246:CW246"/>
    <mergeCell ref="AA243:AP243"/>
    <mergeCell ref="AQ243:BN243"/>
    <mergeCell ref="BO243:CE243"/>
    <mergeCell ref="BA238:BO238"/>
    <mergeCell ref="BP238:CD238"/>
    <mergeCell ref="CE238:CJ238"/>
    <mergeCell ref="CK238:CV238"/>
    <mergeCell ref="CW238:CX238"/>
    <mergeCell ref="A241:A242"/>
    <mergeCell ref="B241:L242"/>
    <mergeCell ref="M241:CE241"/>
    <mergeCell ref="CF241:CQ242"/>
    <mergeCell ref="CR241:CW242"/>
    <mergeCell ref="BA237:BO237"/>
    <mergeCell ref="BP237:CD237"/>
    <mergeCell ref="CE237:CJ237"/>
    <mergeCell ref="CK237:CV237"/>
    <mergeCell ref="CW237:CX237"/>
    <mergeCell ref="A238:C238"/>
    <mergeCell ref="D238:M238"/>
    <mergeCell ref="N238:Y238"/>
    <mergeCell ref="Z238:AK238"/>
    <mergeCell ref="AL238:AZ238"/>
    <mergeCell ref="BA236:BO236"/>
    <mergeCell ref="BP236:CD236"/>
    <mergeCell ref="CE236:CJ236"/>
    <mergeCell ref="CK236:CV236"/>
    <mergeCell ref="CW236:CX236"/>
    <mergeCell ref="A237:C237"/>
    <mergeCell ref="D237:M237"/>
    <mergeCell ref="N237:Y237"/>
    <mergeCell ref="Z237:AK237"/>
    <mergeCell ref="AL237:AZ237"/>
    <mergeCell ref="BA235:BO235"/>
    <mergeCell ref="BP235:CD235"/>
    <mergeCell ref="CE235:CJ235"/>
    <mergeCell ref="CK235:CV235"/>
    <mergeCell ref="CW235:CX235"/>
    <mergeCell ref="A236:C236"/>
    <mergeCell ref="D236:M236"/>
    <mergeCell ref="N236:Y236"/>
    <mergeCell ref="Z236:AK236"/>
    <mergeCell ref="AL236:AZ236"/>
    <mergeCell ref="BA234:BO234"/>
    <mergeCell ref="BP234:CD234"/>
    <mergeCell ref="CE234:CJ234"/>
    <mergeCell ref="CK234:CV234"/>
    <mergeCell ref="CW234:CX234"/>
    <mergeCell ref="A235:C235"/>
    <mergeCell ref="D235:M235"/>
    <mergeCell ref="N235:Y235"/>
    <mergeCell ref="Z235:AK235"/>
    <mergeCell ref="AL235:AZ235"/>
    <mergeCell ref="BA233:BO233"/>
    <mergeCell ref="BP233:CD233"/>
    <mergeCell ref="CE233:CJ233"/>
    <mergeCell ref="CK233:CV233"/>
    <mergeCell ref="CW233:CX233"/>
    <mergeCell ref="A234:C234"/>
    <mergeCell ref="D234:M234"/>
    <mergeCell ref="N234:Y234"/>
    <mergeCell ref="Z234:AK234"/>
    <mergeCell ref="AL234:AZ234"/>
    <mergeCell ref="BA232:BO232"/>
    <mergeCell ref="BP232:CD232"/>
    <mergeCell ref="CE232:CJ232"/>
    <mergeCell ref="CK232:CV232"/>
    <mergeCell ref="CW232:CX232"/>
    <mergeCell ref="A233:C233"/>
    <mergeCell ref="D233:M233"/>
    <mergeCell ref="N233:Y233"/>
    <mergeCell ref="Z233:AK233"/>
    <mergeCell ref="AL233:AZ233"/>
    <mergeCell ref="BA231:BO231"/>
    <mergeCell ref="BP231:CD231"/>
    <mergeCell ref="CE231:CJ231"/>
    <mergeCell ref="CK231:CV231"/>
    <mergeCell ref="CW231:CX231"/>
    <mergeCell ref="A232:C232"/>
    <mergeCell ref="D232:M232"/>
    <mergeCell ref="N232:Y232"/>
    <mergeCell ref="Z232:AK232"/>
    <mergeCell ref="AL232:AZ232"/>
    <mergeCell ref="BA230:BO230"/>
    <mergeCell ref="BP230:CD230"/>
    <mergeCell ref="CE230:CJ230"/>
    <mergeCell ref="CK230:CV230"/>
    <mergeCell ref="CW230:CX230"/>
    <mergeCell ref="A231:C231"/>
    <mergeCell ref="D231:M231"/>
    <mergeCell ref="N231:Y231"/>
    <mergeCell ref="Z231:AK231"/>
    <mergeCell ref="AL231:AZ231"/>
    <mergeCell ref="BA229:BO229"/>
    <mergeCell ref="BP229:CD229"/>
    <mergeCell ref="CE229:CJ229"/>
    <mergeCell ref="CK229:CV229"/>
    <mergeCell ref="CW229:CX229"/>
    <mergeCell ref="A230:C230"/>
    <mergeCell ref="D230:M230"/>
    <mergeCell ref="N230:Y230"/>
    <mergeCell ref="Z230:AK230"/>
    <mergeCell ref="AL230:AZ230"/>
    <mergeCell ref="CW227:CY227"/>
    <mergeCell ref="CZ227:CZ228"/>
    <mergeCell ref="AL228:AZ228"/>
    <mergeCell ref="BA228:BO228"/>
    <mergeCell ref="CW228:CX228"/>
    <mergeCell ref="A229:C229"/>
    <mergeCell ref="D229:M229"/>
    <mergeCell ref="N229:Y229"/>
    <mergeCell ref="Z229:AK229"/>
    <mergeCell ref="AL229:AZ229"/>
    <mergeCell ref="A226:C228"/>
    <mergeCell ref="D226:M228"/>
    <mergeCell ref="N226:CD226"/>
    <mergeCell ref="CE226:CZ226"/>
    <mergeCell ref="N227:Y228"/>
    <mergeCell ref="Z227:AK228"/>
    <mergeCell ref="AL227:BO227"/>
    <mergeCell ref="BP227:CD228"/>
    <mergeCell ref="CE227:CJ228"/>
    <mergeCell ref="CK227:CV228"/>
    <mergeCell ref="A221:P221"/>
    <mergeCell ref="Q221:AH221"/>
    <mergeCell ref="AI221:BC221"/>
    <mergeCell ref="BD221:BX221"/>
    <mergeCell ref="BY221:CN221"/>
    <mergeCell ref="A222:P222"/>
    <mergeCell ref="Q222:AH222"/>
    <mergeCell ref="AI222:BC222"/>
    <mergeCell ref="BD222:BX222"/>
    <mergeCell ref="BY222:CN222"/>
    <mergeCell ref="A219:P220"/>
    <mergeCell ref="Q219:BC219"/>
    <mergeCell ref="BD219:CN219"/>
    <mergeCell ref="Q220:AH220"/>
    <mergeCell ref="AI220:BC220"/>
    <mergeCell ref="BD220:BX220"/>
    <mergeCell ref="BY220:CN220"/>
    <mergeCell ref="A215:T215"/>
    <mergeCell ref="U215:BF215"/>
    <mergeCell ref="BG215:CN215"/>
    <mergeCell ref="A216:T216"/>
    <mergeCell ref="U216:BF216"/>
    <mergeCell ref="BG216:CN216"/>
    <mergeCell ref="A211:O211"/>
    <mergeCell ref="P211:AG211"/>
    <mergeCell ref="AH211:BB211"/>
    <mergeCell ref="BC211:BW211"/>
    <mergeCell ref="BX211:CM211"/>
    <mergeCell ref="A212:O212"/>
    <mergeCell ref="P212:AG212"/>
    <mergeCell ref="AH212:BB212"/>
    <mergeCell ref="BC212:BW212"/>
    <mergeCell ref="BX212:CM212"/>
    <mergeCell ref="A209:O210"/>
    <mergeCell ref="P209:BB209"/>
    <mergeCell ref="BC209:CM209"/>
    <mergeCell ref="P210:AG210"/>
    <mergeCell ref="AH210:BB210"/>
    <mergeCell ref="BC210:BW210"/>
    <mergeCell ref="BX210:CM210"/>
    <mergeCell ref="A205:P205"/>
    <mergeCell ref="Q205:AH205"/>
    <mergeCell ref="AI205:BC205"/>
    <mergeCell ref="BD205:BX205"/>
    <mergeCell ref="BY205:CN205"/>
    <mergeCell ref="A206:P206"/>
    <mergeCell ref="Q206:AH206"/>
    <mergeCell ref="AI206:BC206"/>
    <mergeCell ref="BD206:BX206"/>
    <mergeCell ref="BY206:CN206"/>
    <mergeCell ref="A199:AN199"/>
    <mergeCell ref="AO199:BR199"/>
    <mergeCell ref="BS199:CK199"/>
    <mergeCell ref="A203:P204"/>
    <mergeCell ref="Q203:BC203"/>
    <mergeCell ref="BD203:CN203"/>
    <mergeCell ref="Q204:AH204"/>
    <mergeCell ref="AI204:BC204"/>
    <mergeCell ref="BD204:BX204"/>
    <mergeCell ref="BY204:CN204"/>
    <mergeCell ref="A197:AN197"/>
    <mergeCell ref="AO197:BR197"/>
    <mergeCell ref="BS197:CK197"/>
    <mergeCell ref="A198:AN198"/>
    <mergeCell ref="AO198:BR198"/>
    <mergeCell ref="BS198:CK198"/>
    <mergeCell ref="A195:AN195"/>
    <mergeCell ref="AO195:BR195"/>
    <mergeCell ref="BS195:CK195"/>
    <mergeCell ref="A196:AN196"/>
    <mergeCell ref="AO196:BR196"/>
    <mergeCell ref="BS196:CK196"/>
    <mergeCell ref="A193:AN193"/>
    <mergeCell ref="AO193:BR193"/>
    <mergeCell ref="BS193:CK193"/>
    <mergeCell ref="A194:AN194"/>
    <mergeCell ref="AO194:BR194"/>
    <mergeCell ref="BS194:CK194"/>
    <mergeCell ref="A191:AN191"/>
    <mergeCell ref="AO191:BR191"/>
    <mergeCell ref="BS191:CK191"/>
    <mergeCell ref="A192:AN192"/>
    <mergeCell ref="AO192:BR192"/>
    <mergeCell ref="BS192:CK192"/>
    <mergeCell ref="A188:AN189"/>
    <mergeCell ref="AO188:BR189"/>
    <mergeCell ref="BS188:CK189"/>
    <mergeCell ref="A190:AN190"/>
    <mergeCell ref="AO190:BR190"/>
    <mergeCell ref="BS190:CK190"/>
    <mergeCell ref="A184:AS184"/>
    <mergeCell ref="AT184:BT184"/>
    <mergeCell ref="BU184:CN184"/>
    <mergeCell ref="A185:AS185"/>
    <mergeCell ref="AT185:BT185"/>
    <mergeCell ref="BU185:CN185"/>
    <mergeCell ref="A182:AS182"/>
    <mergeCell ref="AT182:BT182"/>
    <mergeCell ref="BU182:CN182"/>
    <mergeCell ref="A183:AS183"/>
    <mergeCell ref="AT183:BT183"/>
    <mergeCell ref="BU183:CN183"/>
    <mergeCell ref="A180:AS180"/>
    <mergeCell ref="AT180:BT180"/>
    <mergeCell ref="BU180:CN180"/>
    <mergeCell ref="A181:AS181"/>
    <mergeCell ref="AT181:BT181"/>
    <mergeCell ref="BU181:CN181"/>
    <mergeCell ref="A174:CP174"/>
    <mergeCell ref="A175:CP175"/>
    <mergeCell ref="A176:CP176"/>
    <mergeCell ref="A179:AS179"/>
    <mergeCell ref="AT179:BT179"/>
    <mergeCell ref="BU179:CN179"/>
    <mergeCell ref="A168:CP168"/>
    <mergeCell ref="A169:CP169"/>
    <mergeCell ref="A170:CP170"/>
    <mergeCell ref="A171:CP171"/>
    <mergeCell ref="A172:CP172"/>
    <mergeCell ref="A173:CP173"/>
    <mergeCell ref="A162:CP162"/>
    <mergeCell ref="A163:CP163"/>
    <mergeCell ref="A164:CP164"/>
    <mergeCell ref="A165:CP165"/>
    <mergeCell ref="A166:CP166"/>
    <mergeCell ref="A167:CP167"/>
    <mergeCell ref="A156:CP156"/>
    <mergeCell ref="A157:CP157"/>
    <mergeCell ref="A158:CP158"/>
    <mergeCell ref="A159:CP159"/>
    <mergeCell ref="A160:CP160"/>
    <mergeCell ref="A161:CP161"/>
    <mergeCell ref="A150:CP150"/>
    <mergeCell ref="A151:CP151"/>
    <mergeCell ref="A152:CP152"/>
    <mergeCell ref="A153:CP153"/>
    <mergeCell ref="A154:CP154"/>
    <mergeCell ref="A155:CP155"/>
    <mergeCell ref="A144:CP144"/>
    <mergeCell ref="A145:CP145"/>
    <mergeCell ref="A146:CP146"/>
    <mergeCell ref="A147:CP147"/>
    <mergeCell ref="A148:CP148"/>
    <mergeCell ref="A149:CP149"/>
    <mergeCell ref="A138:CP138"/>
    <mergeCell ref="A139:CP139"/>
    <mergeCell ref="A140:CP140"/>
    <mergeCell ref="A141:CP141"/>
    <mergeCell ref="A142:CP142"/>
    <mergeCell ref="A143:CP143"/>
    <mergeCell ref="A132:CP132"/>
    <mergeCell ref="A133:CP133"/>
    <mergeCell ref="A134:CP134"/>
    <mergeCell ref="A135:CP135"/>
    <mergeCell ref="A136:CP136"/>
    <mergeCell ref="A137:CP137"/>
    <mergeCell ref="A126:CP126"/>
    <mergeCell ref="A127:CP127"/>
    <mergeCell ref="A128:CP128"/>
    <mergeCell ref="A129:CP129"/>
    <mergeCell ref="A130:CP130"/>
    <mergeCell ref="A131:CP131"/>
    <mergeCell ref="A120:CP120"/>
    <mergeCell ref="A121:CP121"/>
    <mergeCell ref="A122:CP122"/>
    <mergeCell ref="A123:CP123"/>
    <mergeCell ref="A124:CP124"/>
    <mergeCell ref="A125:CP125"/>
    <mergeCell ref="A114:CP114"/>
    <mergeCell ref="A115:CP115"/>
    <mergeCell ref="A116:CP116"/>
    <mergeCell ref="A117:CP117"/>
    <mergeCell ref="A118:CP118"/>
    <mergeCell ref="A119:CP119"/>
    <mergeCell ref="A108:CP108"/>
    <mergeCell ref="A109:CP109"/>
    <mergeCell ref="A110:CP110"/>
    <mergeCell ref="A111:CP111"/>
    <mergeCell ref="A112:CP112"/>
    <mergeCell ref="A113:CP113"/>
    <mergeCell ref="A102:CP102"/>
    <mergeCell ref="A103:CP103"/>
    <mergeCell ref="A104:CP104"/>
    <mergeCell ref="A105:CP105"/>
    <mergeCell ref="A106:CP106"/>
    <mergeCell ref="A107:CP107"/>
    <mergeCell ref="A96:CP96"/>
    <mergeCell ref="A97:CP97"/>
    <mergeCell ref="A98:CP98"/>
    <mergeCell ref="A99:CP99"/>
    <mergeCell ref="A100:CP100"/>
    <mergeCell ref="A101:CP101"/>
    <mergeCell ref="A90:CP90"/>
    <mergeCell ref="A91:CP91"/>
    <mergeCell ref="A92:CP92"/>
    <mergeCell ref="A93:CP93"/>
    <mergeCell ref="A94:CP94"/>
    <mergeCell ref="A95:CP95"/>
    <mergeCell ref="A84:CP84"/>
    <mergeCell ref="A85:CP85"/>
    <mergeCell ref="A86:CP86"/>
    <mergeCell ref="A87:CP87"/>
    <mergeCell ref="A88:CP88"/>
    <mergeCell ref="A89:CP89"/>
    <mergeCell ref="A78:CP78"/>
    <mergeCell ref="A79:CP79"/>
    <mergeCell ref="A80:CP80"/>
    <mergeCell ref="A81:CP81"/>
    <mergeCell ref="A82:CP82"/>
    <mergeCell ref="A83:CP83"/>
    <mergeCell ref="A72:CP72"/>
    <mergeCell ref="A73:CP73"/>
    <mergeCell ref="A74:CP74"/>
    <mergeCell ref="A75:CP75"/>
    <mergeCell ref="A76:CP76"/>
    <mergeCell ref="A77:CP77"/>
    <mergeCell ref="A66:CP66"/>
    <mergeCell ref="A67:CP67"/>
    <mergeCell ref="A68:CP68"/>
    <mergeCell ref="A69:CP69"/>
    <mergeCell ref="A70:CP70"/>
    <mergeCell ref="A71:CP71"/>
    <mergeCell ref="A22:CK22"/>
    <mergeCell ref="A23:CK23"/>
    <mergeCell ref="A24:CK24"/>
    <mergeCell ref="A60:CP60"/>
    <mergeCell ref="A61:CP61"/>
    <mergeCell ref="A62:CP62"/>
    <mergeCell ref="A63:CP63"/>
    <mergeCell ref="A64:CP64"/>
    <mergeCell ref="A65:CP65"/>
    <mergeCell ref="A54:CP54"/>
    <mergeCell ref="A55:CP55"/>
    <mergeCell ref="A56:CP56"/>
    <mergeCell ref="A57:CP57"/>
    <mergeCell ref="A58:CP58"/>
    <mergeCell ref="A59:CP59"/>
    <mergeCell ref="A48:CP48"/>
    <mergeCell ref="A49:CP49"/>
    <mergeCell ref="A50:CP50"/>
    <mergeCell ref="A51:CP51"/>
    <mergeCell ref="A52:CP52"/>
    <mergeCell ref="A53:CP53"/>
    <mergeCell ref="H940:M940"/>
    <mergeCell ref="V940:AU940"/>
    <mergeCell ref="BA940:CH940"/>
    <mergeCell ref="A29:CP29"/>
    <mergeCell ref="A28:CK28"/>
    <mergeCell ref="A18:CK18"/>
    <mergeCell ref="A19:CK19"/>
    <mergeCell ref="A20:CK20"/>
    <mergeCell ref="A21:CK21"/>
    <mergeCell ref="A17:CK17"/>
    <mergeCell ref="A7:CK7"/>
    <mergeCell ref="A8:CK8"/>
    <mergeCell ref="A9:CK9"/>
    <mergeCell ref="A10:CK10"/>
    <mergeCell ref="A42:CP42"/>
    <mergeCell ref="A43:CP43"/>
    <mergeCell ref="A44:CP44"/>
    <mergeCell ref="A45:CP45"/>
    <mergeCell ref="A46:CP46"/>
    <mergeCell ref="A47:CP47"/>
    <mergeCell ref="A36:CP36"/>
    <mergeCell ref="A37:CP37"/>
    <mergeCell ref="A38:CP38"/>
    <mergeCell ref="A39:CP39"/>
    <mergeCell ref="A40:CP40"/>
    <mergeCell ref="A41:CP41"/>
    <mergeCell ref="A30:CP30"/>
    <mergeCell ref="A31:CP31"/>
    <mergeCell ref="A32:CP32"/>
    <mergeCell ref="A33:CP33"/>
    <mergeCell ref="A34:CP34"/>
    <mergeCell ref="A35:CP35"/>
  </mergeCells>
  <printOptions horizontalCentered="1"/>
  <pageMargins left="0" right="0" top="0.59" bottom="0.32" header="0.5" footer="0.5"/>
  <pageSetup paperSize="9" scale="95"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dimension ref="A1:E82"/>
  <sheetViews>
    <sheetView workbookViewId="0">
      <selection activeCell="H20" sqref="H20"/>
    </sheetView>
  </sheetViews>
  <sheetFormatPr defaultRowHeight="12.75"/>
  <cols>
    <col min="1" max="1" width="56.85546875" style="61" customWidth="1"/>
    <col min="2" max="2" width="9.140625" style="84"/>
    <col min="3" max="3" width="9.140625" style="45" customWidth="1"/>
    <col min="4" max="4" width="18.28515625" style="45" customWidth="1"/>
    <col min="5" max="5" width="19.28515625" style="45" customWidth="1"/>
    <col min="6" max="16384" width="9.140625" style="45"/>
  </cols>
  <sheetData>
    <row r="1" spans="1:5" ht="27.75" customHeight="1">
      <c r="A1" s="270" t="s">
        <v>68</v>
      </c>
      <c r="B1" s="270"/>
      <c r="C1" s="270"/>
      <c r="D1" s="270"/>
      <c r="E1" s="270"/>
    </row>
    <row r="2" spans="1:5" s="28" customFormat="1" ht="33" customHeight="1">
      <c r="A2" s="75" t="s">
        <v>445</v>
      </c>
      <c r="B2" s="82" t="s">
        <v>11</v>
      </c>
      <c r="C2" s="75" t="s">
        <v>16</v>
      </c>
      <c r="D2" s="47" t="s">
        <v>709</v>
      </c>
      <c r="E2" s="47" t="s">
        <v>710</v>
      </c>
    </row>
    <row r="3" spans="1:5">
      <c r="A3" s="48" t="s">
        <v>35</v>
      </c>
      <c r="B3" s="76"/>
      <c r="C3" s="50"/>
      <c r="E3" s="51"/>
    </row>
    <row r="4" spans="1:5">
      <c r="A4" s="52" t="s">
        <v>347</v>
      </c>
      <c r="B4" s="76" t="s">
        <v>17</v>
      </c>
      <c r="C4" s="50"/>
      <c r="D4" s="51"/>
      <c r="E4" s="51"/>
    </row>
    <row r="5" spans="1:5">
      <c r="A5" s="52" t="s">
        <v>348</v>
      </c>
      <c r="B5" s="76" t="s">
        <v>21</v>
      </c>
      <c r="C5" s="50"/>
      <c r="D5" s="51"/>
      <c r="E5" s="51"/>
    </row>
    <row r="6" spans="1:5">
      <c r="A6" s="52" t="s">
        <v>36</v>
      </c>
      <c r="B6" s="83" t="s">
        <v>70</v>
      </c>
      <c r="C6" s="50"/>
      <c r="D6" s="51"/>
      <c r="E6" s="51"/>
    </row>
    <row r="7" spans="1:5">
      <c r="A7" s="52" t="s">
        <v>349</v>
      </c>
      <c r="B7" s="83" t="s">
        <v>71</v>
      </c>
      <c r="C7" s="50"/>
      <c r="D7" s="51"/>
      <c r="E7" s="51"/>
    </row>
    <row r="8" spans="1:5">
      <c r="A8" s="52" t="s">
        <v>350</v>
      </c>
      <c r="B8" s="83" t="s">
        <v>37</v>
      </c>
      <c r="C8" s="50"/>
      <c r="D8" s="51"/>
      <c r="E8" s="51"/>
    </row>
    <row r="9" spans="1:5">
      <c r="A9" s="52" t="s">
        <v>351</v>
      </c>
      <c r="B9" s="83" t="s">
        <v>38</v>
      </c>
      <c r="C9" s="50"/>
      <c r="D9" s="51"/>
      <c r="E9" s="51"/>
    </row>
    <row r="10" spans="1:5">
      <c r="A10" s="52" t="s">
        <v>352</v>
      </c>
      <c r="B10" s="83" t="s">
        <v>39</v>
      </c>
      <c r="C10" s="50"/>
      <c r="D10" s="51"/>
      <c r="E10" s="51"/>
    </row>
    <row r="11" spans="1:5">
      <c r="A11" s="52" t="s">
        <v>353</v>
      </c>
      <c r="B11" s="83" t="s">
        <v>40</v>
      </c>
      <c r="C11" s="50"/>
      <c r="D11" s="51"/>
      <c r="E11" s="51"/>
    </row>
    <row r="12" spans="1:5" ht="25.5">
      <c r="A12" s="52" t="s">
        <v>354</v>
      </c>
      <c r="B12" s="83" t="s">
        <v>41</v>
      </c>
      <c r="C12" s="50"/>
      <c r="D12" s="51"/>
      <c r="E12" s="51"/>
    </row>
    <row r="13" spans="1:5">
      <c r="A13" s="52" t="s">
        <v>355</v>
      </c>
      <c r="B13" s="83" t="s">
        <v>22</v>
      </c>
      <c r="C13" s="50"/>
      <c r="D13" s="51"/>
      <c r="E13" s="51"/>
    </row>
    <row r="14" spans="1:5">
      <c r="A14" s="52" t="s">
        <v>356</v>
      </c>
      <c r="B14" s="83" t="s">
        <v>23</v>
      </c>
      <c r="C14" s="50"/>
      <c r="D14" s="51"/>
      <c r="E14" s="51"/>
    </row>
    <row r="15" spans="1:5" ht="13.5">
      <c r="A15" s="77" t="s">
        <v>46</v>
      </c>
      <c r="B15" s="76" t="s">
        <v>24</v>
      </c>
      <c r="C15" s="50"/>
      <c r="D15" s="51"/>
      <c r="E15" s="51"/>
    </row>
    <row r="16" spans="1:5">
      <c r="A16" s="48" t="s">
        <v>47</v>
      </c>
      <c r="B16" s="76"/>
      <c r="C16" s="50"/>
      <c r="D16" s="51"/>
      <c r="E16" s="51"/>
    </row>
    <row r="17" spans="1:5">
      <c r="A17" s="52" t="s">
        <v>357</v>
      </c>
      <c r="B17" s="76" t="s">
        <v>48</v>
      </c>
      <c r="C17" s="50"/>
      <c r="D17" s="51"/>
      <c r="E17" s="51"/>
    </row>
    <row r="18" spans="1:5">
      <c r="A18" s="52" t="s">
        <v>358</v>
      </c>
      <c r="B18" s="76" t="s">
        <v>49</v>
      </c>
      <c r="C18" s="50"/>
      <c r="D18" s="51"/>
      <c r="E18" s="51"/>
    </row>
    <row r="19" spans="1:5" ht="25.5">
      <c r="A19" s="52" t="s">
        <v>359</v>
      </c>
      <c r="B19" s="76" t="s">
        <v>50</v>
      </c>
      <c r="C19" s="50"/>
      <c r="D19" s="51"/>
      <c r="E19" s="51"/>
    </row>
    <row r="20" spans="1:5" ht="25.5">
      <c r="A20" s="52" t="s">
        <v>360</v>
      </c>
      <c r="B20" s="76" t="s">
        <v>51</v>
      </c>
      <c r="C20" s="50"/>
      <c r="D20" s="51"/>
      <c r="E20" s="51"/>
    </row>
    <row r="21" spans="1:5">
      <c r="A21" s="52" t="s">
        <v>361</v>
      </c>
      <c r="B21" s="76" t="s">
        <v>25</v>
      </c>
      <c r="C21" s="50"/>
      <c r="D21" s="51"/>
      <c r="E21" s="51"/>
    </row>
    <row r="22" spans="1:5" ht="13.5">
      <c r="A22" s="77" t="s">
        <v>54</v>
      </c>
      <c r="B22" s="76" t="s">
        <v>26</v>
      </c>
      <c r="C22" s="50"/>
      <c r="D22" s="51"/>
      <c r="E22" s="51"/>
    </row>
    <row r="23" spans="1:5">
      <c r="A23" s="48" t="s">
        <v>55</v>
      </c>
      <c r="B23" s="76"/>
      <c r="C23" s="50"/>
      <c r="D23" s="51"/>
      <c r="E23" s="51"/>
    </row>
    <row r="24" spans="1:5">
      <c r="A24" s="52" t="s">
        <v>56</v>
      </c>
      <c r="B24" s="76" t="s">
        <v>27</v>
      </c>
      <c r="C24" s="50"/>
      <c r="D24" s="51"/>
      <c r="E24" s="51"/>
    </row>
    <row r="25" spans="1:5">
      <c r="A25" s="52" t="s">
        <v>362</v>
      </c>
      <c r="B25" s="76" t="s">
        <v>28</v>
      </c>
      <c r="C25" s="50"/>
      <c r="D25" s="51"/>
      <c r="E25" s="51"/>
    </row>
    <row r="26" spans="1:5">
      <c r="A26" s="52" t="s">
        <v>363</v>
      </c>
      <c r="B26" s="76" t="s">
        <v>57</v>
      </c>
      <c r="C26" s="50"/>
      <c r="D26" s="51"/>
      <c r="E26" s="51"/>
    </row>
    <row r="27" spans="1:5">
      <c r="A27" s="54" t="s">
        <v>364</v>
      </c>
      <c r="B27" s="83" t="s">
        <v>365</v>
      </c>
      <c r="C27" s="50"/>
      <c r="D27" s="51"/>
      <c r="E27" s="51"/>
    </row>
    <row r="28" spans="1:5">
      <c r="A28" s="54" t="s">
        <v>366</v>
      </c>
      <c r="B28" s="83" t="s">
        <v>367</v>
      </c>
      <c r="C28" s="50"/>
      <c r="D28" s="51"/>
      <c r="E28" s="51"/>
    </row>
    <row r="29" spans="1:5">
      <c r="A29" s="52" t="s">
        <v>368</v>
      </c>
      <c r="B29" s="83" t="s">
        <v>58</v>
      </c>
      <c r="C29" s="50"/>
      <c r="D29" s="51"/>
      <c r="E29" s="51"/>
    </row>
    <row r="30" spans="1:5">
      <c r="A30" s="54" t="s">
        <v>369</v>
      </c>
      <c r="B30" s="83" t="s">
        <v>59</v>
      </c>
      <c r="C30" s="50"/>
      <c r="D30" s="51"/>
      <c r="E30" s="51"/>
    </row>
    <row r="31" spans="1:5">
      <c r="A31" s="54" t="s">
        <v>370</v>
      </c>
      <c r="B31" s="83" t="s">
        <v>61</v>
      </c>
      <c r="C31" s="50"/>
      <c r="D31" s="51"/>
      <c r="E31" s="51"/>
    </row>
    <row r="32" spans="1:5">
      <c r="A32" s="54" t="s">
        <v>371</v>
      </c>
      <c r="B32" s="83" t="s">
        <v>372</v>
      </c>
      <c r="C32" s="50"/>
      <c r="D32" s="51"/>
      <c r="E32" s="51"/>
    </row>
    <row r="33" spans="1:5">
      <c r="A33" s="52" t="s">
        <v>373</v>
      </c>
      <c r="B33" s="83" t="s">
        <v>374</v>
      </c>
      <c r="C33" s="50"/>
      <c r="D33" s="51"/>
      <c r="E33" s="51"/>
    </row>
    <row r="34" spans="1:5">
      <c r="A34" s="52" t="s">
        <v>60</v>
      </c>
      <c r="B34" s="83" t="s">
        <v>375</v>
      </c>
      <c r="C34" s="50"/>
      <c r="D34" s="51"/>
      <c r="E34" s="51"/>
    </row>
    <row r="35" spans="1:5" ht="13.5">
      <c r="A35" s="77" t="s">
        <v>62</v>
      </c>
      <c r="B35" s="76" t="s">
        <v>29</v>
      </c>
      <c r="C35" s="50"/>
      <c r="D35" s="51"/>
      <c r="E35" s="51"/>
    </row>
    <row r="36" spans="1:5">
      <c r="A36" s="48" t="s">
        <v>376</v>
      </c>
      <c r="B36" s="76" t="s">
        <v>30</v>
      </c>
      <c r="C36" s="50"/>
      <c r="D36" s="51"/>
      <c r="E36" s="51"/>
    </row>
    <row r="37" spans="1:5">
      <c r="A37" s="48" t="s">
        <v>377</v>
      </c>
      <c r="B37" s="76" t="s">
        <v>33</v>
      </c>
      <c r="C37" s="50"/>
      <c r="D37" s="51"/>
      <c r="E37" s="51"/>
    </row>
    <row r="38" spans="1:5">
      <c r="A38" s="52" t="s">
        <v>378</v>
      </c>
      <c r="B38" s="83" t="s">
        <v>64</v>
      </c>
      <c r="C38" s="50"/>
      <c r="D38" s="51"/>
      <c r="E38" s="51"/>
    </row>
    <row r="39" spans="1:5">
      <c r="A39" s="78" t="s">
        <v>379</v>
      </c>
      <c r="B39" s="83" t="s">
        <v>134</v>
      </c>
      <c r="C39" s="50"/>
      <c r="D39" s="51"/>
      <c r="E39" s="51"/>
    </row>
    <row r="40" spans="1:5">
      <c r="A40" s="52" t="s">
        <v>380</v>
      </c>
      <c r="B40" s="83" t="s">
        <v>381</v>
      </c>
      <c r="C40" s="50"/>
      <c r="D40" s="51"/>
      <c r="E40" s="51"/>
    </row>
    <row r="41" spans="1:5">
      <c r="A41" s="52" t="s">
        <v>63</v>
      </c>
      <c r="B41" s="83" t="s">
        <v>382</v>
      </c>
      <c r="C41" s="50"/>
      <c r="D41" s="51"/>
      <c r="E41" s="51"/>
    </row>
    <row r="42" spans="1:5">
      <c r="A42" s="48" t="s">
        <v>383</v>
      </c>
      <c r="B42" s="83" t="s">
        <v>34</v>
      </c>
      <c r="C42" s="50"/>
      <c r="D42" s="51"/>
      <c r="E42" s="51"/>
    </row>
    <row r="43" spans="1:5">
      <c r="A43" s="52" t="s">
        <v>384</v>
      </c>
      <c r="B43" s="83" t="s">
        <v>139</v>
      </c>
      <c r="C43" s="50"/>
      <c r="D43" s="51"/>
      <c r="E43" s="51"/>
    </row>
    <row r="44" spans="1:5">
      <c r="A44" s="78" t="s">
        <v>379</v>
      </c>
      <c r="B44" s="76" t="s">
        <v>140</v>
      </c>
      <c r="C44" s="50"/>
      <c r="D44" s="51"/>
      <c r="E44" s="51"/>
    </row>
    <row r="45" spans="1:5">
      <c r="A45" s="52" t="s">
        <v>380</v>
      </c>
      <c r="B45" s="76" t="s">
        <v>385</v>
      </c>
    </row>
    <row r="46" spans="1:5">
      <c r="A46" s="52" t="s">
        <v>63</v>
      </c>
      <c r="B46" s="76" t="s">
        <v>386</v>
      </c>
      <c r="C46" s="50"/>
      <c r="D46" s="50"/>
      <c r="E46" s="50"/>
    </row>
    <row r="47" spans="1:5" ht="25.5" customHeight="1">
      <c r="A47" s="271" t="s">
        <v>387</v>
      </c>
      <c r="B47" s="271"/>
      <c r="C47" s="271"/>
      <c r="D47" s="271"/>
      <c r="E47" s="271"/>
    </row>
    <row r="48" spans="1:5">
      <c r="A48" s="48" t="s">
        <v>388</v>
      </c>
      <c r="B48" s="76"/>
      <c r="C48" s="50"/>
      <c r="D48" s="51"/>
      <c r="E48" s="51"/>
    </row>
    <row r="49" spans="1:5">
      <c r="A49" s="52" t="s">
        <v>389</v>
      </c>
      <c r="B49" s="76" t="s">
        <v>657</v>
      </c>
      <c r="C49" s="50"/>
      <c r="D49" s="51"/>
      <c r="E49" s="51"/>
    </row>
    <row r="50" spans="1:5">
      <c r="A50" s="52" t="s">
        <v>390</v>
      </c>
      <c r="B50" s="76" t="s">
        <v>658</v>
      </c>
      <c r="C50" s="50"/>
      <c r="D50" s="51"/>
      <c r="E50" s="51"/>
    </row>
    <row r="51" spans="1:5">
      <c r="A51" s="52" t="s">
        <v>391</v>
      </c>
      <c r="B51" s="76" t="s">
        <v>659</v>
      </c>
      <c r="C51" s="50"/>
      <c r="D51" s="51"/>
      <c r="E51" s="51"/>
    </row>
    <row r="52" spans="1:5">
      <c r="A52" s="52" t="s">
        <v>392</v>
      </c>
      <c r="B52" s="76" t="s">
        <v>660</v>
      </c>
      <c r="C52" s="50"/>
      <c r="D52" s="51"/>
      <c r="E52" s="51"/>
    </row>
    <row r="53" spans="1:5">
      <c r="A53" s="52" t="s">
        <v>393</v>
      </c>
      <c r="B53" s="76" t="s">
        <v>661</v>
      </c>
      <c r="C53" s="50"/>
      <c r="D53" s="51"/>
      <c r="E53" s="51"/>
    </row>
    <row r="54" spans="1:5">
      <c r="A54" s="52" t="s">
        <v>394</v>
      </c>
      <c r="B54" s="76" t="s">
        <v>662</v>
      </c>
      <c r="C54" s="50"/>
      <c r="D54" s="51"/>
      <c r="E54" s="51"/>
    </row>
    <row r="55" spans="1:5">
      <c r="A55" s="52" t="s">
        <v>395</v>
      </c>
      <c r="B55" s="76" t="s">
        <v>663</v>
      </c>
      <c r="C55" s="50"/>
      <c r="D55" s="51"/>
      <c r="E55" s="51"/>
    </row>
    <row r="56" spans="1:5">
      <c r="A56" s="52" t="s">
        <v>396</v>
      </c>
      <c r="B56" s="76" t="s">
        <v>664</v>
      </c>
      <c r="C56" s="50"/>
      <c r="D56" s="51"/>
      <c r="E56" s="51"/>
    </row>
    <row r="57" spans="1:5">
      <c r="A57" s="52" t="s">
        <v>397</v>
      </c>
      <c r="B57" s="76" t="s">
        <v>665</v>
      </c>
      <c r="C57" s="50"/>
      <c r="D57" s="51"/>
      <c r="E57" s="51"/>
    </row>
    <row r="58" spans="1:5" ht="25.5">
      <c r="A58" s="52" t="s">
        <v>398</v>
      </c>
      <c r="B58" s="76" t="s">
        <v>666</v>
      </c>
      <c r="C58" s="50"/>
      <c r="D58" s="51"/>
      <c r="E58" s="51"/>
    </row>
    <row r="59" spans="1:5">
      <c r="A59" s="52" t="s">
        <v>399</v>
      </c>
      <c r="B59" s="76" t="s">
        <v>667</v>
      </c>
      <c r="C59" s="50"/>
      <c r="D59" s="51"/>
      <c r="E59" s="51"/>
    </row>
    <row r="60" spans="1:5">
      <c r="A60" s="52" t="s">
        <v>400</v>
      </c>
      <c r="B60" s="76" t="s">
        <v>668</v>
      </c>
      <c r="C60" s="50"/>
      <c r="D60" s="51"/>
      <c r="E60" s="51"/>
    </row>
    <row r="61" spans="1:5">
      <c r="A61" s="52" t="s">
        <v>401</v>
      </c>
      <c r="B61" s="76" t="s">
        <v>669</v>
      </c>
      <c r="C61" s="50"/>
      <c r="D61" s="51"/>
      <c r="E61" s="51"/>
    </row>
    <row r="62" spans="1:5">
      <c r="A62" s="52" t="s">
        <v>402</v>
      </c>
      <c r="B62" s="76" t="s">
        <v>670</v>
      </c>
      <c r="C62" s="50"/>
      <c r="D62" s="51"/>
      <c r="E62" s="51"/>
    </row>
    <row r="63" spans="1:5">
      <c r="A63" s="52" t="s">
        <v>403</v>
      </c>
      <c r="B63" s="76" t="s">
        <v>671</v>
      </c>
      <c r="C63" s="50"/>
      <c r="D63" s="51"/>
      <c r="E63" s="51"/>
    </row>
    <row r="64" spans="1:5" ht="13.5">
      <c r="A64" s="77" t="s">
        <v>404</v>
      </c>
      <c r="B64" s="76" t="s">
        <v>672</v>
      </c>
      <c r="C64" s="50"/>
      <c r="D64" s="51"/>
      <c r="E64" s="51"/>
    </row>
    <row r="65" spans="1:5">
      <c r="A65" s="48" t="s">
        <v>405</v>
      </c>
      <c r="B65" s="76" t="s">
        <v>673</v>
      </c>
      <c r="C65" s="50"/>
      <c r="D65" s="51"/>
      <c r="E65" s="51"/>
    </row>
    <row r="66" spans="1:5">
      <c r="A66" s="52" t="s">
        <v>406</v>
      </c>
      <c r="B66" s="76" t="s">
        <v>674</v>
      </c>
      <c r="C66" s="50"/>
      <c r="D66" s="51"/>
      <c r="E66" s="51"/>
    </row>
    <row r="67" spans="1:5" ht="38.25">
      <c r="A67" s="78" t="s">
        <v>407</v>
      </c>
      <c r="B67" s="76" t="s">
        <v>675</v>
      </c>
      <c r="C67" s="50"/>
      <c r="D67" s="51"/>
      <c r="E67" s="51"/>
    </row>
    <row r="68" spans="1:5" ht="38.25">
      <c r="A68" s="78" t="s">
        <v>408</v>
      </c>
      <c r="B68" s="76" t="s">
        <v>676</v>
      </c>
      <c r="C68" s="50"/>
      <c r="D68" s="51"/>
      <c r="E68" s="51"/>
    </row>
    <row r="69" spans="1:5">
      <c r="A69" s="78" t="s">
        <v>409</v>
      </c>
      <c r="B69" s="76" t="s">
        <v>677</v>
      </c>
      <c r="C69" s="50"/>
      <c r="D69" s="51"/>
      <c r="E69" s="51"/>
    </row>
    <row r="70" spans="1:5">
      <c r="A70" s="78" t="s">
        <v>410</v>
      </c>
      <c r="B70" s="76" t="s">
        <v>678</v>
      </c>
      <c r="C70" s="50"/>
      <c r="D70" s="51"/>
      <c r="E70" s="51"/>
    </row>
    <row r="71" spans="1:5" ht="25.5">
      <c r="A71" s="78" t="s">
        <v>411</v>
      </c>
      <c r="B71" s="76" t="s">
        <v>679</v>
      </c>
      <c r="C71" s="50"/>
      <c r="D71" s="51"/>
      <c r="E71" s="51"/>
    </row>
    <row r="72" spans="1:5">
      <c r="A72" s="52" t="s">
        <v>380</v>
      </c>
      <c r="B72" s="76" t="s">
        <v>680</v>
      </c>
      <c r="C72" s="50"/>
      <c r="D72" s="51"/>
      <c r="E72" s="51"/>
    </row>
    <row r="73" spans="1:5">
      <c r="A73" s="52" t="s">
        <v>63</v>
      </c>
      <c r="B73" s="76" t="s">
        <v>681</v>
      </c>
      <c r="C73" s="50"/>
      <c r="D73" s="51"/>
      <c r="E73" s="51"/>
    </row>
    <row r="74" spans="1:5" ht="25.5">
      <c r="A74" s="48" t="s">
        <v>412</v>
      </c>
      <c r="B74" s="76" t="s">
        <v>682</v>
      </c>
      <c r="C74" s="50"/>
      <c r="D74" s="51"/>
      <c r="E74" s="51"/>
    </row>
    <row r="75" spans="1:5">
      <c r="A75" s="52" t="s">
        <v>384</v>
      </c>
      <c r="B75" s="76" t="s">
        <v>683</v>
      </c>
      <c r="C75" s="50"/>
      <c r="D75" s="51"/>
      <c r="E75" s="51"/>
    </row>
    <row r="76" spans="1:5" ht="38.25">
      <c r="A76" s="78" t="s">
        <v>407</v>
      </c>
      <c r="B76" s="76" t="s">
        <v>684</v>
      </c>
      <c r="C76" s="50"/>
      <c r="D76" s="51"/>
      <c r="E76" s="51"/>
    </row>
    <row r="77" spans="1:5" ht="38.25">
      <c r="A77" s="78" t="s">
        <v>408</v>
      </c>
      <c r="B77" s="76" t="s">
        <v>685</v>
      </c>
      <c r="C77" s="50"/>
      <c r="D77" s="51"/>
      <c r="E77" s="51"/>
    </row>
    <row r="78" spans="1:5">
      <c r="A78" s="78" t="s">
        <v>409</v>
      </c>
      <c r="B78" s="76" t="s">
        <v>686</v>
      </c>
      <c r="C78" s="50"/>
      <c r="D78" s="51"/>
      <c r="E78" s="51"/>
    </row>
    <row r="79" spans="1:5">
      <c r="A79" s="78" t="s">
        <v>410</v>
      </c>
      <c r="B79" s="76" t="s">
        <v>687</v>
      </c>
      <c r="C79" s="50"/>
      <c r="D79" s="51"/>
      <c r="E79" s="51"/>
    </row>
    <row r="80" spans="1:5" ht="25.5">
      <c r="A80" s="78" t="s">
        <v>411</v>
      </c>
      <c r="B80" s="76" t="s">
        <v>688</v>
      </c>
      <c r="C80" s="50"/>
      <c r="D80" s="51"/>
      <c r="E80" s="51"/>
    </row>
    <row r="81" spans="1:5">
      <c r="A81" s="52" t="s">
        <v>380</v>
      </c>
      <c r="B81" s="76" t="s">
        <v>689</v>
      </c>
      <c r="C81" s="50"/>
      <c r="D81" s="50"/>
      <c r="E81" s="50"/>
    </row>
    <row r="82" spans="1:5">
      <c r="A82" s="52" t="s">
        <v>63</v>
      </c>
      <c r="B82" s="76" t="s">
        <v>690</v>
      </c>
      <c r="C82" s="50"/>
      <c r="D82" s="50"/>
      <c r="E82" s="50"/>
    </row>
  </sheetData>
  <protectedRanges>
    <protectedRange sqref="E3:E44 E47:E80" name="Range1_1"/>
    <protectedRange sqref="D4:D44 D47:D80" name="Range1_2"/>
    <protectedRange sqref="C3:C37" name="Range1_3"/>
  </protectedRanges>
  <mergeCells count="2">
    <mergeCell ref="A1:E1"/>
    <mergeCell ref="A47:E47"/>
  </mergeCells>
  <dataValidations count="1">
    <dataValidation type="whole" operator="lessThanOrEqual" allowBlank="1" showInputMessage="1" showErrorMessage="1" sqref="D47:E80 E3:E44 D4:D44">
      <formula1>1000000000000000</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YB8sKCoO5ULQnzMfHk4waSf4xcE=</DigestValue>
    </Reference>
    <Reference URI="#idOfficeObject" Type="http://www.w3.org/2000/09/xmldsig#Object">
      <DigestMethod Algorithm="http://www.w3.org/2000/09/xmldsig#sha1"/>
      <DigestValue>J98+JPGa3W5jrFyzroQ1kzqhQek=</DigestValue>
    </Reference>
  </SignedInfo>
  <SignatureValue>
    HurDDrLUWr7rGVKkcBzdymANvUOEm3iySfqn+NXwjI0FJK1QShKRFxzVxzDGSiDeKs/isuQa
    N8/AFtVbRf7/FITQdgZ7GCgUb3HMSfBCQfhr+ai+3iCNYDwmKK/o6LPPyoF2IJSUqncx2mFa
    KFTPxWMedbY3M1LdGZL2/DRFL/4=
  </SignatureValue>
  <KeyInfo>
    <KeyValue>
      <RSAKeyValue>
        <Modulus>
            sYi4+w8FAtH4MNnXfKFEs13SK7Hi+flKJcuqakmEJJ/Orj8tmKaTGHK+R0ttov1zDDZGomjq
            aLh7/Ct687TNSRc4VU4IXbcJYuxLXaZOVRCq+Lfr+m2ppeTeGPNk0LAVlT94vz3CPgzDJmJ+
            gU2tL1cVeeMkg3bhqYFg3YNfqts=
          </Modulus>
        <Exponent>AQAB</Exponent>
      </RSAKeyValue>
    </KeyValue>
    <X509Data>
      <X509Certificate>
          MIIGOzCCBCOgAwIBAgIQVAH2vxvC5NSdvkLxBqqeHzANBgkqhkiG9w0BAQUFADBpMQswCQYD
          VQQGEwJWTjETMBEGA1UEChMKVk5QVCBHcm91cDEeMBwGA1UECxMVVk5QVC1DQSBUcnVzdCBO
          ZXR3b3JrMSUwIwYDVQQDExxWTlBUIENlcnRpZmljYXRpb24gQXV0aG9yaXR5MB4XDTEzMDMx
          OTA5MzA1MloXDTE2MDYwODAzMjcwMFowgf4xCzAJBgNVBAYTAlZOMRIwEAYDVQQIDAlIw6Ag
          TuG7mWkxFzAVBgNVBAcMDkhhaSBCw6AgVHLGsG5nMTcwNQYDVQQKDC5Dw5RORyBUWSBD4buU
          IFBI4bqmTiBDSOG7qE5HIEtIT8OBTiDEkOG6oEkgTkFNMRkwFwYDVQQLDBBCYW4gR2nDoW0g
          xJDhu5FjMTAwLgYDVQQMDCdDaOG7pyBU4buLY2ggSOG7mWkgxJDhu5NuZyBRdeG6o24gVHLh
          u4sxHDAaBgNVBAMME1RS4buKTkggUVXhu5BDIFbDgk4xHjAcBgoJkiaJk/IsZAEBDA5DTU5E
          OjAxMTg3OTg3OTCBnzANBgkqhkiG9w0BAQEFAAOBjQAwgYkCgYEAsYi4+w8FAtH4MNnXfKFE
          s13SK7Hi+flKJcuqakmEJJ/Orj8tmKaTGHK+R0ttov1zDDZGomjqaLh7/Ct687TNSRc4VU4I
          XbcJYuxLXaZOVRCq+Lfr+m2ppeTeGPNk0LAVlT94vz3CPgzDJmJ+gU2tL1cVeeMkg3bhqYFg
          3YNfqtsCAwEAAaOCAcswggHHMHAGCCsGAQUFBwEBBGQwYjAyBggrBgEFBQcwAoYmaHR0cDov
          L3B1Yi52bnB0LWNhLnZuL2NlcnRzL3ZucHRjYS5jZXIwLAYIKwYBBQUHMAGGIGh0dHA6Ly9v
          Y3NwLnZucHQtY2Eudm4vcmVzcG9uZGVyMB0GA1UdDgQWBBTAB06lF9dePJSJiwSfptqDbLbo
          hjAMBgNVHRMBAf8EAjAAMB8GA1UdIwQYMBaAFAZpwNXVAooVjUZ96XziaApVrGqvMG4GA1Ud
          IARnMGUwYwYOKwYBBAGB7QMBAQMBAwIwUTAoBggrBgEFBQcCAjAcHhoAUwBJAEQALQBQADEA
          LgAwAC0ANAAyAG0AbzAlBggrBgEFBQcCARYZaHR0cDovL3B1Yi52bnB0LWNhLnZuL3JwYTAx
          BgNVHR8EKjAoMCagJKAihiBodHRwOi8vY3JsLnZucHQtY2Eudm4vdm5wdGNhLmNybDAOBgNV
          HQ8BAf8EBAMCBPAwNAYDVR0lBC0wKwYIKwYBBQUHAwIGCCsGAQUFBwMEBgorBgEEAYI3CgMM
          BgkqhkiG9y8BAQUwHAYDVR0RBBUwE4ERdmFudHFAZG5zZS5jb20udm4wDQYJKoZIhvcNAQEF
          BQADggIBAMxX4N0uK3zOf4P70pKuYyAdD4XTZFsu/na2LtoGhn3DTDlaDw0aPGXW9XK5dU3t
          bebxrXpjV7rA3kQdpXpQcMyuwRkmDRNomBKY4+N6rFdGjCQRC+zvzwW+L6MEVqquEHOwe22y
          Vd7i9iUIVnzLNqBEz5OzyqJKanBzw/BwKa5R56EjL2a6wCGUG8Sj8kxLQ39DIABxgk+2Yn3U
          KbAMOcYi6KwUet4ld6MtC2XUJdCI9aUtcfbRoVowaYN8KhFKithjqiwUy7oG9aKufW9seCn/
          YpK1c24YasSghibiFr6/v03+86/JRJ6N9nuyzg50zthWBJVyUtYLMnqFhgLmKNJOeK+VZmnj
          AKSPFMPfQyrcHPM0yttzfBGkH0EUYeQESbUtH6YBV8Z+4HUProLiKPHUMA4aF2yVUQR72mFU
          GXl7UoKPFZjvG3i5sDs9achXNMn4AmjmKbwJEuaKn4mm3fbw3gq3yHAQ0DqG5hSXEUFom+Xm
          PHi4S/PGQtovrOryH4pT4ho06JK9+5xN21+e6jjqKwr207BTufOTROvQFZvMl1PEZC70Can2
          8MavCNQL60JVNfVkC57cDMHtHqRGnQ3JXVo7XGIJ3UkEsRti2uc5ocldy4FW8CHOciXfzAgg
          PomDCVPwmNx3i/tkkTnmOtIs5odjVmGRSrGHlO96Pfeo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CPmnk+ZTKHOheipgn8GK+H9B/zw=</DigestValue>
      </Reference>
      <Reference URI="/xl/calcChain.xml?ContentType=application/vnd.openxmlformats-officedocument.spreadsheetml.calcChain+xml">
        <DigestMethod Algorithm="http://www.w3.org/2000/09/xmldsig#sha1"/>
        <DigestValue>7mA9/KEWXQj7G848CvBE7rC458Q=</DigestValue>
      </Reference>
      <Reference URI="/xl/drawings/drawing1.xml?ContentType=application/vnd.openxmlformats-officedocument.drawing+xml">
        <DigestMethod Algorithm="http://www.w3.org/2000/09/xmldsig#sha1"/>
        <DigestValue>GklsRguEr01mZoz4PPsKOK2JQ4k=</DigestValue>
      </Reference>
      <Reference URI="/xl/externalLinks/externalLink1.xml?ContentType=application/vnd.openxmlformats-officedocument.spreadsheetml.externalLink+xml">
        <DigestMethod Algorithm="http://www.w3.org/2000/09/xmldsig#sha1"/>
        <DigestValue>mgv0Fa02Ffz41i/xIRgZ5M3vzBE=</DigestValue>
      </Reference>
      <Reference URI="/xl/printerSettings/printerSettings1.bin?ContentType=application/vnd.openxmlformats-officedocument.spreadsheetml.printerSettings">
        <DigestMethod Algorithm="http://www.w3.org/2000/09/xmldsig#sha1"/>
        <DigestValue>VU3rIdeThH8EcbbsA3lUm3cS/j4=</DigestValue>
      </Reference>
      <Reference URI="/xl/printerSettings/printerSettings2.bin?ContentType=application/vnd.openxmlformats-officedocument.spreadsheetml.printerSettings">
        <DigestMethod Algorithm="http://www.w3.org/2000/09/xmldsig#sha1"/>
        <DigestValue>kpTJdcdGquuvUwFf6O7L5Oq7pAc=</DigestValue>
      </Reference>
      <Reference URI="/xl/printerSettings/printerSettings3.bin?ContentType=application/vnd.openxmlformats-officedocument.spreadsheetml.printerSettings">
        <DigestMethod Algorithm="http://www.w3.org/2000/09/xmldsig#sha1"/>
        <DigestValue>ov8Njai3HRRssTFpPTxMUfPgVKg=</DigestValue>
      </Reference>
      <Reference URI="/xl/printerSettings/printerSettings4.bin?ContentType=application/vnd.openxmlformats-officedocument.spreadsheetml.printerSettings">
        <DigestMethod Algorithm="http://www.w3.org/2000/09/xmldsig#sha1"/>
        <DigestValue>lzL79SdjhnK0vFuNl2UGUIdVwjk=</DigestValue>
      </Reference>
      <Reference URI="/xl/printerSettings/printerSettings5.bin?ContentType=application/vnd.openxmlformats-officedocument.spreadsheetml.printerSettings">
        <DigestMethod Algorithm="http://www.w3.org/2000/09/xmldsig#sha1"/>
        <DigestValue>aIrqToJvqZxbq5M/8f20+P+Zcro=</DigestValue>
      </Reference>
      <Reference URI="/xl/printerSettings/printerSettings6.bin?ContentType=application/vnd.openxmlformats-officedocument.spreadsheetml.printerSettings">
        <DigestMethod Algorithm="http://www.w3.org/2000/09/xmldsig#sha1"/>
        <DigestValue>3nlm4B3qyoG3g4101Ka/yMOeJqc=</DigestValue>
      </Reference>
      <Reference URI="/xl/sharedStrings.xml?ContentType=application/vnd.openxmlformats-officedocument.spreadsheetml.sharedStrings+xml">
        <DigestMethod Algorithm="http://www.w3.org/2000/09/xmldsig#sha1"/>
        <DigestValue>DSFO202m3d9lwGppGE1E03bdYjQ=</DigestValue>
      </Reference>
      <Reference URI="/xl/styles.xml?ContentType=application/vnd.openxmlformats-officedocument.spreadsheetml.styles+xml">
        <DigestMethod Algorithm="http://www.w3.org/2000/09/xmldsig#sha1"/>
        <DigestValue>gASPEKJ13OyiCudoz2XYiDTmX/U=</DigestValue>
      </Reference>
      <Reference URI="/xl/theme/theme1.xml?ContentType=application/vnd.openxmlformats-officedocument.theme+xml">
        <DigestMethod Algorithm="http://www.w3.org/2000/09/xmldsig#sha1"/>
        <DigestValue>Oi7H/fRXtHukTH5sKTl6HFQJLPo=</DigestValue>
      </Reference>
      <Reference URI="/xl/workbook.xml?ContentType=application/vnd.openxmlformats-officedocument.spreadsheetml.sheet.main+xml">
        <DigestMethod Algorithm="http://www.w3.org/2000/09/xmldsig#sha1"/>
        <DigestValue>L5XokDqj4HoItibc/KDUOWOzIVE=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WQAcBjHhi08LFBn6PTba7tzwxDA=</DigestValue>
      </Reference>
      <Reference URI="/xl/worksheets/sheet2.xml?ContentType=application/vnd.openxmlformats-officedocument.spreadsheetml.worksheet+xml">
        <DigestMethod Algorithm="http://www.w3.org/2000/09/xmldsig#sha1"/>
        <DigestValue>cTaLVtR88bX0QX3M7wrQdUcKeSM=</DigestValue>
      </Reference>
      <Reference URI="/xl/worksheets/sheet3.xml?ContentType=application/vnd.openxmlformats-officedocument.spreadsheetml.worksheet+xml">
        <DigestMethod Algorithm="http://www.w3.org/2000/09/xmldsig#sha1"/>
        <DigestValue>mBouZdOtnKFiigclyRDt5Edj+lw=</DigestValue>
      </Reference>
      <Reference URI="/xl/worksheets/sheet4.xml?ContentType=application/vnd.openxmlformats-officedocument.spreadsheetml.worksheet+xml">
        <DigestMethod Algorithm="http://www.w3.org/2000/09/xmldsig#sha1"/>
        <DigestValue>zE/nhuTQjwmvDIRU/W//qn7+6bw=</DigestValue>
      </Reference>
      <Reference URI="/xl/worksheets/sheet5.xml?ContentType=application/vnd.openxmlformats-officedocument.spreadsheetml.worksheet+xml">
        <DigestMethod Algorithm="http://www.w3.org/2000/09/xmldsig#sha1"/>
        <DigestValue>tBT7YG04JNHSh5Dg547ziW4CCSk=</DigestValue>
      </Reference>
      <Reference URI="/xl/worksheets/sheet6.xml?ContentType=application/vnd.openxmlformats-officedocument.spreadsheetml.worksheet+xml">
        <DigestMethod Algorithm="http://www.w3.org/2000/09/xmldsig#sha1"/>
        <DigestValue>SNENEzykTnaO48QiWNe37M+4pas=</DigestValue>
      </Reference>
      <Reference URI="/xl/worksheets/sheet7.xml?ContentType=application/vnd.openxmlformats-officedocument.spreadsheetml.worksheet+xml">
        <DigestMethod Algorithm="http://www.w3.org/2000/09/xmldsig#sha1"/>
        <DigestValue>AuQTbpHrRK4ZH6Znf0Pp38pmPow=</DigestValue>
      </Reference>
    </Manifest>
    <SignatureProperties>
      <SignatureProperty Id="idSignatureTime" Target="#idPackageSignature">
        <mdssi:SignatureTime>
          <mdssi:Format>YYYY-MM-DDThh:mm:ssTZD</mdssi:Format>
          <mdssi:Value>2016-05-06T03:20:28Z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BCTHTCR</vt:lpstr>
      <vt:lpstr>BCTNTDR</vt:lpstr>
      <vt:lpstr>BCLCTienTeGT</vt:lpstr>
      <vt:lpstr>BCTHBDVCSHR</vt:lpstr>
      <vt:lpstr>TM </vt:lpstr>
      <vt:lpstr>BCLCTienTeTT</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nhungdh</dc:creator>
  <cp:lastModifiedBy>Administrator</cp:lastModifiedBy>
  <cp:lastPrinted>2016-04-20T09:00:52Z</cp:lastPrinted>
  <dcterms:created xsi:type="dcterms:W3CDTF">2013-11-19T04:03:47Z</dcterms:created>
  <dcterms:modified xsi:type="dcterms:W3CDTF">2016-05-06T03:20:26Z</dcterms:modified>
</cp:coreProperties>
</file>